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.majer\Documents\0_OBIEKTY\CENT I\Materiały\2022\"/>
    </mc:Choice>
  </mc:AlternateContent>
  <bookViews>
    <workbookView xWindow="0" yWindow="0" windowWidth="2370" windowHeight="0"/>
  </bookViews>
  <sheets>
    <sheet name="CENT" sheetId="2" r:id="rId1"/>
  </sheets>
  <definedNames>
    <definedName name="_xlnm.Print_Area" localSheetId="0">CENT!$A$1:$J$169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76" i="2" l="1"/>
  <c r="I77" i="2" s="1"/>
  <c r="H76" i="2"/>
  <c r="J76" i="2" s="1"/>
  <c r="J77" i="2" s="1"/>
  <c r="I129" i="2" l="1"/>
  <c r="H139" i="2"/>
  <c r="J139" i="2" s="1"/>
  <c r="I139" i="2"/>
  <c r="H140" i="2"/>
  <c r="J140" i="2" s="1"/>
  <c r="I140" i="2"/>
  <c r="H141" i="2"/>
  <c r="J141" i="2" s="1"/>
  <c r="I141" i="2"/>
  <c r="H142" i="2"/>
  <c r="J142" i="2" s="1"/>
  <c r="I142" i="2"/>
  <c r="H143" i="2"/>
  <c r="J143" i="2" s="1"/>
  <c r="I143" i="2"/>
  <c r="H144" i="2"/>
  <c r="J144" i="2" s="1"/>
  <c r="I144" i="2"/>
  <c r="H145" i="2"/>
  <c r="J145" i="2" s="1"/>
  <c r="I145" i="2"/>
  <c r="H146" i="2"/>
  <c r="J146" i="2" s="1"/>
  <c r="I146" i="2"/>
  <c r="H147" i="2"/>
  <c r="J147" i="2" s="1"/>
  <c r="I147" i="2"/>
  <c r="H148" i="2"/>
  <c r="J148" i="2" s="1"/>
  <c r="I148" i="2"/>
  <c r="H149" i="2"/>
  <c r="J149" i="2" s="1"/>
  <c r="I149" i="2"/>
  <c r="H150" i="2"/>
  <c r="J150" i="2" s="1"/>
  <c r="I150" i="2"/>
  <c r="H151" i="2"/>
  <c r="J151" i="2" s="1"/>
  <c r="I151" i="2"/>
  <c r="H152" i="2"/>
  <c r="J152" i="2" s="1"/>
  <c r="I152" i="2"/>
  <c r="H153" i="2"/>
  <c r="J153" i="2" s="1"/>
  <c r="I153" i="2"/>
  <c r="H154" i="2"/>
  <c r="J154" i="2" s="1"/>
  <c r="I154" i="2"/>
  <c r="H155" i="2"/>
  <c r="J155" i="2" s="1"/>
  <c r="I155" i="2"/>
  <c r="H156" i="2"/>
  <c r="J156" i="2" s="1"/>
  <c r="I156" i="2"/>
  <c r="H157" i="2"/>
  <c r="J157" i="2" s="1"/>
  <c r="I157" i="2"/>
  <c r="H158" i="2"/>
  <c r="J158" i="2" s="1"/>
  <c r="I158" i="2"/>
  <c r="H159" i="2"/>
  <c r="J159" i="2" s="1"/>
  <c r="I159" i="2"/>
  <c r="H160" i="2"/>
  <c r="J160" i="2" s="1"/>
  <c r="I160" i="2"/>
  <c r="H161" i="2"/>
  <c r="J161" i="2" s="1"/>
  <c r="I161" i="2"/>
  <c r="H162" i="2"/>
  <c r="J162" i="2" s="1"/>
  <c r="I162" i="2"/>
  <c r="H163" i="2"/>
  <c r="J163" i="2" s="1"/>
  <c r="I163" i="2"/>
  <c r="H164" i="2"/>
  <c r="J164" i="2" s="1"/>
  <c r="I164" i="2"/>
  <c r="H165" i="2"/>
  <c r="J165" i="2" s="1"/>
  <c r="I165" i="2"/>
  <c r="I138" i="2"/>
  <c r="H138" i="2"/>
  <c r="J138" i="2" s="1"/>
  <c r="H125" i="2"/>
  <c r="J125" i="2" s="1"/>
  <c r="I125" i="2"/>
  <c r="H126" i="2"/>
  <c r="J126" i="2" s="1"/>
  <c r="I126" i="2"/>
  <c r="H127" i="2"/>
  <c r="J127" i="2" s="1"/>
  <c r="I127" i="2"/>
  <c r="H128" i="2"/>
  <c r="J128" i="2" s="1"/>
  <c r="I128" i="2"/>
  <c r="H129" i="2"/>
  <c r="J129" i="2" s="1"/>
  <c r="H130" i="2"/>
  <c r="J130" i="2" s="1"/>
  <c r="I130" i="2"/>
  <c r="H131" i="2"/>
  <c r="J131" i="2" s="1"/>
  <c r="I131" i="2"/>
  <c r="I124" i="2"/>
  <c r="H124" i="2"/>
  <c r="J124" i="2" s="1"/>
  <c r="H113" i="2"/>
  <c r="J113" i="2" s="1"/>
  <c r="I113" i="2"/>
  <c r="H114" i="2"/>
  <c r="J114" i="2" s="1"/>
  <c r="I114" i="2"/>
  <c r="H115" i="2"/>
  <c r="J115" i="2" s="1"/>
  <c r="I115" i="2"/>
  <c r="H116" i="2"/>
  <c r="J116" i="2" s="1"/>
  <c r="I116" i="2"/>
  <c r="H117" i="2"/>
  <c r="J117" i="2" s="1"/>
  <c r="I117" i="2"/>
  <c r="I112" i="2"/>
  <c r="H112" i="2"/>
  <c r="J112" i="2" s="1"/>
  <c r="H100" i="2"/>
  <c r="J100" i="2" s="1"/>
  <c r="I100" i="2"/>
  <c r="H101" i="2"/>
  <c r="J101" i="2" s="1"/>
  <c r="I101" i="2"/>
  <c r="H102" i="2"/>
  <c r="J102" i="2" s="1"/>
  <c r="I102" i="2"/>
  <c r="H103" i="2"/>
  <c r="J103" i="2" s="1"/>
  <c r="I103" i="2"/>
  <c r="H104" i="2"/>
  <c r="J104" i="2" s="1"/>
  <c r="I104" i="2"/>
  <c r="H105" i="2"/>
  <c r="J105" i="2" s="1"/>
  <c r="I105" i="2"/>
  <c r="I99" i="2"/>
  <c r="H99" i="2"/>
  <c r="J99" i="2" s="1"/>
  <c r="H84" i="2"/>
  <c r="H85" i="2"/>
  <c r="H86" i="2"/>
  <c r="H87" i="2"/>
  <c r="H88" i="2"/>
  <c r="H89" i="2"/>
  <c r="H90" i="2"/>
  <c r="H91" i="2"/>
  <c r="H92" i="2"/>
  <c r="H83" i="2"/>
  <c r="H53" i="2"/>
  <c r="J53" i="2" s="1"/>
  <c r="I53" i="2"/>
  <c r="H54" i="2"/>
  <c r="J54" i="2" s="1"/>
  <c r="I54" i="2"/>
  <c r="H55" i="2"/>
  <c r="J55" i="2" s="1"/>
  <c r="I55" i="2"/>
  <c r="H56" i="2"/>
  <c r="J56" i="2" s="1"/>
  <c r="I56" i="2"/>
  <c r="H57" i="2"/>
  <c r="J57" i="2" s="1"/>
  <c r="I57" i="2"/>
  <c r="H58" i="2"/>
  <c r="J58" i="2" s="1"/>
  <c r="I58" i="2"/>
  <c r="H59" i="2"/>
  <c r="J59" i="2" s="1"/>
  <c r="I59" i="2"/>
  <c r="H60" i="2"/>
  <c r="J60" i="2" s="1"/>
  <c r="I60" i="2"/>
  <c r="H61" i="2"/>
  <c r="J61" i="2" s="1"/>
  <c r="I61" i="2"/>
  <c r="H62" i="2"/>
  <c r="J62" i="2" s="1"/>
  <c r="I62" i="2"/>
  <c r="H63" i="2"/>
  <c r="J63" i="2" s="1"/>
  <c r="I63" i="2"/>
  <c r="H64" i="2"/>
  <c r="J64" i="2" s="1"/>
  <c r="I64" i="2"/>
  <c r="H65" i="2"/>
  <c r="J65" i="2" s="1"/>
  <c r="I65" i="2"/>
  <c r="H66" i="2"/>
  <c r="J66" i="2" s="1"/>
  <c r="I66" i="2"/>
  <c r="H67" i="2"/>
  <c r="J67" i="2" s="1"/>
  <c r="I67" i="2"/>
  <c r="H68" i="2"/>
  <c r="J68" i="2" s="1"/>
  <c r="I68" i="2"/>
  <c r="H69" i="2"/>
  <c r="J69" i="2" s="1"/>
  <c r="I69" i="2"/>
  <c r="I52" i="2"/>
  <c r="H52" i="2"/>
  <c r="J52" i="2" s="1"/>
  <c r="H42" i="2"/>
  <c r="J42" i="2" s="1"/>
  <c r="I42" i="2"/>
  <c r="H43" i="2"/>
  <c r="J43" i="2" s="1"/>
  <c r="I43" i="2"/>
  <c r="H44" i="2"/>
  <c r="J44" i="2" s="1"/>
  <c r="I44" i="2"/>
  <c r="I41" i="2"/>
  <c r="H41" i="2"/>
  <c r="J41" i="2" s="1"/>
  <c r="I32" i="2"/>
  <c r="I33" i="2"/>
  <c r="I34" i="2"/>
  <c r="H32" i="2"/>
  <c r="J32" i="2" s="1"/>
  <c r="H33" i="2"/>
  <c r="J33" i="2" s="1"/>
  <c r="H34" i="2"/>
  <c r="J34" i="2" s="1"/>
  <c r="I31" i="2"/>
  <c r="H31" i="2"/>
  <c r="J31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5" i="2"/>
  <c r="H5" i="2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I166" i="2" l="1"/>
  <c r="J166" i="2"/>
  <c r="J25" i="2"/>
  <c r="J35" i="2"/>
  <c r="I35" i="2"/>
  <c r="J45" i="2"/>
  <c r="I70" i="2"/>
  <c r="J132" i="2"/>
  <c r="I106" i="2"/>
  <c r="J70" i="2"/>
  <c r="J106" i="2"/>
  <c r="I118" i="2"/>
  <c r="I45" i="2"/>
  <c r="I132" i="2"/>
  <c r="J118" i="2"/>
  <c r="I25" i="2"/>
  <c r="E84" i="2" l="1"/>
  <c r="E92" i="2"/>
  <c r="E91" i="2"/>
  <c r="E90" i="2"/>
  <c r="E89" i="2"/>
  <c r="E88" i="2"/>
  <c r="E87" i="2"/>
  <c r="E86" i="2"/>
  <c r="E85" i="2"/>
  <c r="E83" i="2"/>
  <c r="I86" i="2" l="1"/>
  <c r="J86" i="2"/>
  <c r="I91" i="2"/>
  <c r="J91" i="2"/>
  <c r="I83" i="2"/>
  <c r="J83" i="2"/>
  <c r="I88" i="2"/>
  <c r="J88" i="2"/>
  <c r="I92" i="2"/>
  <c r="J92" i="2"/>
  <c r="I90" i="2"/>
  <c r="J90" i="2"/>
  <c r="I87" i="2"/>
  <c r="J87" i="2"/>
  <c r="I85" i="2"/>
  <c r="J85" i="2"/>
  <c r="I89" i="2"/>
  <c r="J89" i="2"/>
  <c r="I84" i="2"/>
  <c r="J84" i="2"/>
  <c r="J93" i="2" l="1"/>
  <c r="J168" i="2" s="1"/>
  <c r="I93" i="2"/>
  <c r="I168" i="2" s="1"/>
</calcChain>
</file>

<file path=xl/sharedStrings.xml><?xml version="1.0" encoding="utf-8"?>
<sst xmlns="http://schemas.openxmlformats.org/spreadsheetml/2006/main" count="321" uniqueCount="147">
  <si>
    <t>FILTER G4 OVER /13-29U</t>
  </si>
  <si>
    <t>HUMIDIF.CYL.CAREL 13 KG/H 400</t>
  </si>
  <si>
    <t>CENT I</t>
  </si>
  <si>
    <t>FILTER G4  HIMOD M1-2 U</t>
  </si>
  <si>
    <t>FILTER G4   CART.</t>
  </si>
  <si>
    <t>FILTER G4 HIMOD M1-2 U</t>
  </si>
  <si>
    <t>VALVE  DISCHARGE CAREL</t>
  </si>
  <si>
    <t>CHARGE VALVE HUMIDIF. CAREL 24</t>
  </si>
  <si>
    <t>FILTR OSUSZACZ</t>
  </si>
  <si>
    <t>FILTR OLEJU</t>
  </si>
  <si>
    <t>TESTER OLEJU</t>
  </si>
  <si>
    <t>FREON 134 A</t>
  </si>
  <si>
    <t>H48</t>
  </si>
  <si>
    <t>00PPG000012800B</t>
  </si>
  <si>
    <t>R 134 A</t>
  </si>
  <si>
    <t>G4 592x592x360</t>
  </si>
  <si>
    <t>G4 287x592x360</t>
  </si>
  <si>
    <t>G4 592x592x100</t>
  </si>
  <si>
    <t>G4 287x592x100</t>
  </si>
  <si>
    <t>F9 592x592x600</t>
  </si>
  <si>
    <t>F9 592x287x600</t>
  </si>
  <si>
    <t>F9 287x592x600</t>
  </si>
  <si>
    <t>F9 287x287x600</t>
  </si>
  <si>
    <t>F9 490x592x600</t>
  </si>
  <si>
    <t>F7 592x592x600</t>
  </si>
  <si>
    <t>F7 592x287x600</t>
  </si>
  <si>
    <t>F7 287x592x600</t>
  </si>
  <si>
    <t>F7 287x287x600</t>
  </si>
  <si>
    <t>F7 490x592x600</t>
  </si>
  <si>
    <t>F5 592x592x600</t>
  </si>
  <si>
    <t>F5 287x592x600</t>
  </si>
  <si>
    <t>F5 490x592x600</t>
  </si>
  <si>
    <t>G2 1390x256</t>
  </si>
  <si>
    <t>G2 1390x215</t>
  </si>
  <si>
    <t>G2 1095x215</t>
  </si>
  <si>
    <t>G2 945x215</t>
  </si>
  <si>
    <t>G2 790x215</t>
  </si>
  <si>
    <t>G2 560x210</t>
  </si>
  <si>
    <t>G2 1264x210</t>
  </si>
  <si>
    <t>G2 1065x210</t>
  </si>
  <si>
    <t>G2 663x210</t>
  </si>
  <si>
    <t>G2 465x210</t>
  </si>
  <si>
    <t>FA-13/50</t>
  </si>
  <si>
    <t>H13 610x610x69</t>
  </si>
  <si>
    <t>H13 915x610x69</t>
  </si>
  <si>
    <t>H13 1135x535x78</t>
  </si>
  <si>
    <t>H13 535x535x78</t>
  </si>
  <si>
    <t>Filtry Hepa</t>
  </si>
  <si>
    <t>HPM M77UC 210469</t>
  </si>
  <si>
    <t>HPM M77UC 141092</t>
  </si>
  <si>
    <t>HPM M77UC 183242</t>
  </si>
  <si>
    <t>HPM M77UC 183240</t>
  </si>
  <si>
    <t>HPM L90UC 210212</t>
  </si>
  <si>
    <t>HPM L90UC 141092</t>
  </si>
  <si>
    <t>HPM L90UC 183242</t>
  </si>
  <si>
    <t>HPM L90UC 183240</t>
  </si>
  <si>
    <t>HPM L10UC 210212</t>
  </si>
  <si>
    <t>HPM L10UC 141092</t>
  </si>
  <si>
    <t>HPM L10UC 183242</t>
  </si>
  <si>
    <t>HPM L10UC 183240</t>
  </si>
  <si>
    <t>HPM M44DC 210469</t>
  </si>
  <si>
    <t>HPM M44DC 141092</t>
  </si>
  <si>
    <t>HPM M44DC 183242</t>
  </si>
  <si>
    <t>HPM M44DC 183240</t>
  </si>
  <si>
    <t>HPM S29UC 210464</t>
  </si>
  <si>
    <t xml:space="preserve"> HPM S29UC 141092</t>
  </si>
  <si>
    <t>HPM S29UC 183242</t>
  </si>
  <si>
    <t>HPM S29UC 183240</t>
  </si>
  <si>
    <t>Zestawienie materiałów eksploatacyjnych do urządzeń znajdujących się w budynku CENT I</t>
  </si>
  <si>
    <t xml:space="preserve">FILTR PALIWA </t>
  </si>
  <si>
    <t>FILTR OLEJU [szt]</t>
  </si>
  <si>
    <t>FILTR POWIETRZA</t>
  </si>
  <si>
    <t>FILTR WODY</t>
  </si>
  <si>
    <t>OLEJ SILNIKOWY</t>
  </si>
  <si>
    <t>PŁYN CHŁODZĄCY</t>
  </si>
  <si>
    <t>Agregaty wody lodowej Carrier</t>
  </si>
  <si>
    <t>Szafa klimatyzacji precyzyjnej Emerson</t>
  </si>
  <si>
    <t>Centrale wentylacyjne Frapol</t>
  </si>
  <si>
    <t>Fancoil Trane</t>
  </si>
  <si>
    <t>Agregaty prądotwórcze EPS</t>
  </si>
  <si>
    <t>Nawilżacze Nordmann</t>
  </si>
  <si>
    <t>Zawór spustowy kompletny</t>
  </si>
  <si>
    <t>SE 429B/4</t>
  </si>
  <si>
    <t>SS 111B</t>
  </si>
  <si>
    <t>SEV 551N</t>
  </si>
  <si>
    <t>15W40</t>
  </si>
  <si>
    <t>AT4-534 (534A)</t>
  </si>
  <si>
    <t>AT4-834 (834A)</t>
  </si>
  <si>
    <t>AT4-1534 (1534A)</t>
  </si>
  <si>
    <t>AT4-2364 (2364A)</t>
  </si>
  <si>
    <t>AT4-13064 (6564A)</t>
  </si>
  <si>
    <t xml:space="preserve">Zawór napełniający </t>
  </si>
  <si>
    <t xml:space="preserve">AT4 </t>
  </si>
  <si>
    <t xml:space="preserve">Cylinder </t>
  </si>
  <si>
    <t>50% glikol etylowy zgodnie z normą ASTM D5345 lub ASTM D 4985</t>
  </si>
  <si>
    <t>Ilość urządzeń</t>
  </si>
  <si>
    <t>AT4-9064 (4564A)</t>
  </si>
  <si>
    <t>filtry  kasetowe rama metalowa, jednostronnie siatka i  pojedyńczy pręt. Filtry kieszeniowe rama metalowa</t>
  </si>
  <si>
    <t>H14 405x405x80</t>
  </si>
  <si>
    <t>H13 457x457x69</t>
  </si>
  <si>
    <t>H13 435x435x78</t>
  </si>
  <si>
    <t>CYLINDER PAROWY</t>
  </si>
  <si>
    <t>Szafa klimatyzacji precyzyjnej PWU 110 Aermec</t>
  </si>
  <si>
    <t>Szafa klimatyzacji precyzyjnej PWO 10 Aermec</t>
  </si>
  <si>
    <t>Nawilzacz parowy CP3Pro5 Swegon</t>
  </si>
  <si>
    <t>komplet elektrod E363</t>
  </si>
  <si>
    <t>cylinder parowy D363</t>
  </si>
  <si>
    <t>uszczelka pokrywy cylindra</t>
  </si>
  <si>
    <t>przesłona rozdzielająca elektrody</t>
  </si>
  <si>
    <t>filtr siatkowy typ D</t>
  </si>
  <si>
    <t>króciec wylotowy parowy</t>
  </si>
  <si>
    <t>króciec podłączeniowy parowy</t>
  </si>
  <si>
    <t>Nawilzacz parowy CP3Pro8 Swegon</t>
  </si>
  <si>
    <t>Nawilzacz parowy CP3Pro10 Swegon</t>
  </si>
  <si>
    <t>komplet elektrod E444</t>
  </si>
  <si>
    <t>cylinder parowy D464</t>
  </si>
  <si>
    <t>Nawilzacz parowy CP3Pro52 Swegon</t>
  </si>
  <si>
    <t>cylinder parowy D664</t>
  </si>
  <si>
    <t>G4 592x287x360</t>
  </si>
  <si>
    <t>Łączna ilość mat. eksploatacyjnych zalecanych do wymiany w okresie umownym j.m.</t>
  </si>
  <si>
    <t xml:space="preserve">Cena jednostkowa netto (PLN) </t>
  </si>
  <si>
    <t>Stawka VAT (%)</t>
  </si>
  <si>
    <t xml:space="preserve">Cena jednostkowa brutto (PLN) </t>
  </si>
  <si>
    <t>Wartość netto (PLN)</t>
  </si>
  <si>
    <t>Wartość brutto (PLN)</t>
  </si>
  <si>
    <t>6(100%+7)=8</t>
  </si>
  <si>
    <t>5x6=9</t>
  </si>
  <si>
    <t>5x8=10</t>
  </si>
  <si>
    <t>RAZEM:</t>
  </si>
  <si>
    <t>CAŁKOWITA WARTOŚĆ OFERTY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</si>
  <si>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</si>
  <si>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</si>
  <si>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</si>
  <si>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</si>
  <si>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</si>
  <si>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</si>
  <si>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</si>
  <si>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</si>
  <si>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</si>
  <si>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Zestawienie materiałów eksploatacyjnych do urządzeń znajdujących się w  CENT I</t>
  </si>
  <si>
    <t>Centrala klimatyzacyjna SWEGON</t>
  </si>
  <si>
    <t>TBFZ-2-05-008-7</t>
  </si>
  <si>
    <t>F7 885x407x130</t>
  </si>
  <si>
    <t>Tabela 10</t>
  </si>
  <si>
    <t>Numer części</t>
  </si>
  <si>
    <t>Opis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</si>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</sst>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165" fontId="3" fillId="0" borderId="1" xfId="0" applyNumberFormat="1" applyFont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right" vertical="center"/>
    </xf>
    <xf numFmtId="165" fontId="2" fillId="0" borderId="3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right" vertical="center"/>
      <protection locked="0"/>
    </xf>
    <xf numFmtId="9" fontId="3" fillId="0" borderId="1" xfId="2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textRotation="90" wrapText="1"/>
    </xf>
    <xf numFmtId="0" fontId="2" fillId="0" borderId="6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center" textRotation="90" wrapText="1"/>
    </xf>
    <xf numFmtId="0" fontId="4" fillId="0" borderId="5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8"/>
  <sheetViews>
    <sheetView tabSelected="1" view="pageBreakPreview" topLeftCell="B1" zoomScale="80" zoomScaleNormal="100" zoomScaleSheetLayoutView="80" zoomScalePageLayoutView="60" workbookViewId="0">
      <selection activeCell="J5" sqref="J5"/>
    </sheetView>
  </sheetViews>
  <sheetFormatPr defaultRowHeight="12" x14ac:dyDescent="0.25"/>
  <cols>
    <col min="1" max="1" width="9.140625" style="1"/>
    <col min="2" max="2" width="7.85546875" style="1" customWidth="1"/>
    <col min="3" max="3" width="20" style="1" customWidth="1"/>
    <col min="4" max="4" width="31.85546875" style="1" customWidth="1"/>
    <col min="5" max="5" width="14.42578125" style="35" customWidth="1"/>
    <col min="6" max="9" width="11" style="18" customWidth="1"/>
    <col min="10" max="10" width="12.140625" style="18" customWidth="1"/>
    <col min="11" max="11" width="16.85546875" style="1" customWidth="1"/>
    <col min="12" max="12" width="11.5703125" style="1" customWidth="1"/>
    <col min="13" max="13" width="9.140625" style="1"/>
    <col min="14" max="16" width="9.140625" style="18"/>
    <col min="17" max="16384" width="9.140625" style="1"/>
  </cols>
  <sheetData>
    <row r="1" spans="1:18" ht="15.75" x14ac:dyDescent="0.25">
      <c r="A1" s="73" t="s">
        <v>130</v>
      </c>
      <c r="B1" s="74"/>
      <c r="C1" s="74"/>
      <c r="D1" s="74"/>
      <c r="E1" s="74"/>
      <c r="F1" s="40"/>
      <c r="G1" s="40"/>
      <c r="H1" s="40"/>
      <c r="I1" s="40"/>
      <c r="J1" s="41"/>
    </row>
    <row r="2" spans="1:18" ht="22.5" customHeight="1" x14ac:dyDescent="0.25">
      <c r="A2" s="59" t="s">
        <v>68</v>
      </c>
      <c r="B2" s="60"/>
      <c r="C2" s="60"/>
      <c r="D2" s="60"/>
      <c r="E2" s="60"/>
      <c r="F2" s="57"/>
      <c r="G2" s="42"/>
      <c r="H2" s="42"/>
      <c r="I2" s="42"/>
      <c r="J2" s="41"/>
    </row>
    <row r="3" spans="1:18" ht="73.5" customHeight="1" x14ac:dyDescent="0.25">
      <c r="A3" s="43" t="s">
        <v>2</v>
      </c>
      <c r="B3" s="43" t="s">
        <v>95</v>
      </c>
      <c r="C3" s="43" t="s">
        <v>144</v>
      </c>
      <c r="D3" s="43" t="s">
        <v>145</v>
      </c>
      <c r="E3" s="43" t="s">
        <v>119</v>
      </c>
      <c r="F3" s="44" t="s">
        <v>120</v>
      </c>
      <c r="G3" s="44" t="s">
        <v>121</v>
      </c>
      <c r="H3" s="44" t="s">
        <v>122</v>
      </c>
      <c r="I3" s="44" t="s">
        <v>123</v>
      </c>
      <c r="J3" s="44" t="s">
        <v>124</v>
      </c>
      <c r="L3" s="8"/>
      <c r="M3" s="8"/>
      <c r="N3" s="29"/>
      <c r="O3" s="29"/>
      <c r="P3" s="29"/>
      <c r="Q3" s="8"/>
      <c r="R3" s="8"/>
    </row>
    <row r="4" spans="1:18" ht="15" customHeight="1" x14ac:dyDescent="0.2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 t="s">
        <v>125</v>
      </c>
      <c r="I4" s="43" t="s">
        <v>126</v>
      </c>
      <c r="J4" s="43" t="s">
        <v>127</v>
      </c>
      <c r="L4" s="8"/>
      <c r="M4" s="8"/>
      <c r="N4" s="29"/>
      <c r="O4" s="29"/>
      <c r="P4" s="29"/>
      <c r="Q4" s="8"/>
      <c r="R4" s="8"/>
    </row>
    <row r="5" spans="1:18" ht="15" customHeight="1" x14ac:dyDescent="0.25">
      <c r="A5" s="84" t="s">
        <v>76</v>
      </c>
      <c r="B5" s="86">
        <v>14</v>
      </c>
      <c r="C5" s="45" t="s">
        <v>48</v>
      </c>
      <c r="D5" s="46" t="s">
        <v>3</v>
      </c>
      <c r="E5" s="47">
        <v>56</v>
      </c>
      <c r="F5" s="54"/>
      <c r="G5" s="55"/>
      <c r="H5" s="50">
        <f t="shared" ref="H5:H24" si="0">F5+F5*G5</f>
        <v>0</v>
      </c>
      <c r="I5" s="50">
        <f>E5*F5</f>
        <v>0</v>
      </c>
      <c r="J5" s="51">
        <f>E5*H5</f>
        <v>0</v>
      </c>
      <c r="L5" s="8"/>
      <c r="M5" s="8"/>
      <c r="N5" s="30"/>
      <c r="O5" s="29"/>
      <c r="P5" s="29"/>
      <c r="Q5" s="8"/>
      <c r="R5" s="8"/>
    </row>
    <row r="6" spans="1:18" x14ac:dyDescent="0.25">
      <c r="A6" s="84"/>
      <c r="B6" s="68"/>
      <c r="C6" s="48" t="s">
        <v>49</v>
      </c>
      <c r="D6" s="46" t="s">
        <v>1</v>
      </c>
      <c r="E6" s="47">
        <v>14</v>
      </c>
      <c r="F6" s="54"/>
      <c r="G6" s="55"/>
      <c r="H6" s="50">
        <f t="shared" si="0"/>
        <v>0</v>
      </c>
      <c r="I6" s="50">
        <f t="shared" ref="I6:I24" si="1">E6*F6</f>
        <v>0</v>
      </c>
      <c r="J6" s="51">
        <f t="shared" ref="J6:J24" si="2">E6*H6</f>
        <v>0</v>
      </c>
      <c r="L6" s="8"/>
      <c r="M6" s="8"/>
      <c r="N6" s="29"/>
      <c r="O6" s="29"/>
      <c r="P6" s="29"/>
      <c r="Q6" s="8"/>
      <c r="R6" s="8"/>
    </row>
    <row r="7" spans="1:18" x14ac:dyDescent="0.25">
      <c r="A7" s="84"/>
      <c r="B7" s="68"/>
      <c r="C7" s="48" t="s">
        <v>50</v>
      </c>
      <c r="D7" s="49" t="s">
        <v>6</v>
      </c>
      <c r="E7" s="47">
        <v>14</v>
      </c>
      <c r="F7" s="54"/>
      <c r="G7" s="55"/>
      <c r="H7" s="50">
        <f t="shared" si="0"/>
        <v>0</v>
      </c>
      <c r="I7" s="50">
        <f t="shared" si="1"/>
        <v>0</v>
      </c>
      <c r="J7" s="51">
        <f t="shared" si="2"/>
        <v>0</v>
      </c>
      <c r="L7" s="8"/>
      <c r="M7" s="8"/>
      <c r="N7" s="29"/>
      <c r="O7" s="29"/>
      <c r="P7" s="29"/>
      <c r="Q7" s="8"/>
      <c r="R7" s="8"/>
    </row>
    <row r="8" spans="1:18" x14ac:dyDescent="0.25">
      <c r="A8" s="84"/>
      <c r="B8" s="68"/>
      <c r="C8" s="48" t="s">
        <v>51</v>
      </c>
      <c r="D8" s="49" t="s">
        <v>7</v>
      </c>
      <c r="E8" s="47">
        <v>14</v>
      </c>
      <c r="F8" s="54"/>
      <c r="G8" s="55"/>
      <c r="H8" s="50">
        <f t="shared" si="0"/>
        <v>0</v>
      </c>
      <c r="I8" s="50">
        <f t="shared" si="1"/>
        <v>0</v>
      </c>
      <c r="J8" s="51">
        <f t="shared" si="2"/>
        <v>0</v>
      </c>
      <c r="L8" s="8"/>
      <c r="M8" s="8"/>
      <c r="N8" s="29"/>
      <c r="O8" s="29"/>
      <c r="P8" s="29"/>
      <c r="Q8" s="8"/>
      <c r="R8" s="8"/>
    </row>
    <row r="9" spans="1:18" ht="15" customHeight="1" x14ac:dyDescent="0.25">
      <c r="A9" s="84"/>
      <c r="B9" s="68">
        <v>7</v>
      </c>
      <c r="C9" s="48" t="s">
        <v>52</v>
      </c>
      <c r="D9" s="46" t="s">
        <v>4</v>
      </c>
      <c r="E9" s="47">
        <v>35</v>
      </c>
      <c r="F9" s="54"/>
      <c r="G9" s="55"/>
      <c r="H9" s="50">
        <f t="shared" si="0"/>
        <v>0</v>
      </c>
      <c r="I9" s="50">
        <f t="shared" si="1"/>
        <v>0</v>
      </c>
      <c r="J9" s="51">
        <f t="shared" si="2"/>
        <v>0</v>
      </c>
      <c r="L9" s="8"/>
      <c r="M9" s="8"/>
      <c r="N9" s="29"/>
      <c r="O9" s="29"/>
      <c r="P9" s="29"/>
      <c r="Q9" s="8"/>
      <c r="R9" s="8"/>
    </row>
    <row r="10" spans="1:18" x14ac:dyDescent="0.25">
      <c r="A10" s="84"/>
      <c r="B10" s="68"/>
      <c r="C10" s="48" t="s">
        <v>53</v>
      </c>
      <c r="D10" s="46" t="s">
        <v>1</v>
      </c>
      <c r="E10" s="47">
        <v>7</v>
      </c>
      <c r="F10" s="54"/>
      <c r="G10" s="55"/>
      <c r="H10" s="50">
        <f t="shared" si="0"/>
        <v>0</v>
      </c>
      <c r="I10" s="50">
        <f t="shared" si="1"/>
        <v>0</v>
      </c>
      <c r="J10" s="51">
        <f t="shared" si="2"/>
        <v>0</v>
      </c>
      <c r="L10" s="8"/>
      <c r="M10" s="8"/>
      <c r="N10" s="29"/>
      <c r="O10" s="29"/>
      <c r="P10" s="29"/>
      <c r="Q10" s="8"/>
      <c r="R10" s="8"/>
    </row>
    <row r="11" spans="1:18" x14ac:dyDescent="0.25">
      <c r="A11" s="84"/>
      <c r="B11" s="68"/>
      <c r="C11" s="48" t="s">
        <v>54</v>
      </c>
      <c r="D11" s="49" t="s">
        <v>6</v>
      </c>
      <c r="E11" s="47">
        <v>7</v>
      </c>
      <c r="F11" s="54"/>
      <c r="G11" s="55"/>
      <c r="H11" s="50">
        <f t="shared" si="0"/>
        <v>0</v>
      </c>
      <c r="I11" s="50">
        <f t="shared" si="1"/>
        <v>0</v>
      </c>
      <c r="J11" s="51">
        <f t="shared" si="2"/>
        <v>0</v>
      </c>
      <c r="L11" s="8"/>
      <c r="M11" s="8"/>
      <c r="N11" s="29"/>
      <c r="O11" s="29"/>
      <c r="P11" s="29"/>
      <c r="Q11" s="8"/>
      <c r="R11" s="8"/>
    </row>
    <row r="12" spans="1:18" x14ac:dyDescent="0.25">
      <c r="A12" s="84"/>
      <c r="B12" s="68"/>
      <c r="C12" s="48" t="s">
        <v>55</v>
      </c>
      <c r="D12" s="49" t="s">
        <v>7</v>
      </c>
      <c r="E12" s="47">
        <v>7</v>
      </c>
      <c r="F12" s="54"/>
      <c r="G12" s="55"/>
      <c r="H12" s="50">
        <f t="shared" si="0"/>
        <v>0</v>
      </c>
      <c r="I12" s="50">
        <f t="shared" si="1"/>
        <v>0</v>
      </c>
      <c r="J12" s="51">
        <f t="shared" si="2"/>
        <v>0</v>
      </c>
      <c r="L12" s="8"/>
      <c r="M12" s="8"/>
      <c r="N12" s="29"/>
      <c r="O12" s="29"/>
      <c r="P12" s="29"/>
      <c r="Q12" s="8"/>
      <c r="R12" s="8"/>
    </row>
    <row r="13" spans="1:18" ht="15" customHeight="1" x14ac:dyDescent="0.25">
      <c r="A13" s="84"/>
      <c r="B13" s="68">
        <v>5</v>
      </c>
      <c r="C13" s="48" t="s">
        <v>56</v>
      </c>
      <c r="D13" s="46" t="s">
        <v>4</v>
      </c>
      <c r="E13" s="47">
        <v>25</v>
      </c>
      <c r="F13" s="54"/>
      <c r="G13" s="55"/>
      <c r="H13" s="50">
        <f t="shared" si="0"/>
        <v>0</v>
      </c>
      <c r="I13" s="50">
        <f t="shared" si="1"/>
        <v>0</v>
      </c>
      <c r="J13" s="51">
        <f t="shared" si="2"/>
        <v>0</v>
      </c>
      <c r="L13" s="8"/>
      <c r="M13" s="8"/>
      <c r="N13" s="29"/>
      <c r="O13" s="29"/>
      <c r="P13" s="29"/>
      <c r="Q13" s="8"/>
      <c r="R13" s="8"/>
    </row>
    <row r="14" spans="1:18" x14ac:dyDescent="0.25">
      <c r="A14" s="84"/>
      <c r="B14" s="68"/>
      <c r="C14" s="48" t="s">
        <v>57</v>
      </c>
      <c r="D14" s="46" t="s">
        <v>1</v>
      </c>
      <c r="E14" s="47">
        <v>5</v>
      </c>
      <c r="F14" s="54"/>
      <c r="G14" s="55"/>
      <c r="H14" s="50">
        <f t="shared" si="0"/>
        <v>0</v>
      </c>
      <c r="I14" s="50">
        <f t="shared" si="1"/>
        <v>0</v>
      </c>
      <c r="J14" s="51">
        <f t="shared" si="2"/>
        <v>0</v>
      </c>
      <c r="L14" s="8"/>
      <c r="M14" s="8"/>
      <c r="N14" s="29"/>
      <c r="O14" s="29"/>
      <c r="P14" s="29"/>
      <c r="Q14" s="8"/>
      <c r="R14" s="8"/>
    </row>
    <row r="15" spans="1:18" x14ac:dyDescent="0.25">
      <c r="A15" s="84"/>
      <c r="B15" s="68"/>
      <c r="C15" s="48" t="s">
        <v>58</v>
      </c>
      <c r="D15" s="49" t="s">
        <v>6</v>
      </c>
      <c r="E15" s="47">
        <v>5</v>
      </c>
      <c r="F15" s="54"/>
      <c r="G15" s="55"/>
      <c r="H15" s="50">
        <f t="shared" si="0"/>
        <v>0</v>
      </c>
      <c r="I15" s="50">
        <f t="shared" si="1"/>
        <v>0</v>
      </c>
      <c r="J15" s="51">
        <f t="shared" si="2"/>
        <v>0</v>
      </c>
      <c r="L15" s="8"/>
      <c r="M15" s="8"/>
      <c r="N15" s="29"/>
      <c r="O15" s="29"/>
      <c r="P15" s="29"/>
      <c r="Q15" s="8"/>
      <c r="R15" s="8"/>
    </row>
    <row r="16" spans="1:18" x14ac:dyDescent="0.25">
      <c r="A16" s="84"/>
      <c r="B16" s="68"/>
      <c r="C16" s="48" t="s">
        <v>59</v>
      </c>
      <c r="D16" s="49" t="s">
        <v>7</v>
      </c>
      <c r="E16" s="47">
        <v>5</v>
      </c>
      <c r="F16" s="54"/>
      <c r="G16" s="55"/>
      <c r="H16" s="50">
        <f t="shared" si="0"/>
        <v>0</v>
      </c>
      <c r="I16" s="50">
        <f t="shared" si="1"/>
        <v>0</v>
      </c>
      <c r="J16" s="51">
        <f t="shared" si="2"/>
        <v>0</v>
      </c>
      <c r="L16" s="8"/>
      <c r="M16" s="8"/>
      <c r="N16" s="29"/>
      <c r="O16" s="29"/>
      <c r="P16" s="29"/>
      <c r="Q16" s="8"/>
      <c r="R16" s="8"/>
    </row>
    <row r="17" spans="1:18" ht="15" customHeight="1" x14ac:dyDescent="0.25">
      <c r="A17" s="84"/>
      <c r="B17" s="68">
        <v>1</v>
      </c>
      <c r="C17" s="48" t="s">
        <v>60</v>
      </c>
      <c r="D17" s="46" t="s">
        <v>5</v>
      </c>
      <c r="E17" s="47">
        <v>2</v>
      </c>
      <c r="F17" s="54"/>
      <c r="G17" s="55"/>
      <c r="H17" s="50">
        <f t="shared" si="0"/>
        <v>0</v>
      </c>
      <c r="I17" s="50">
        <f t="shared" si="1"/>
        <v>0</v>
      </c>
      <c r="J17" s="51">
        <f t="shared" si="2"/>
        <v>0</v>
      </c>
      <c r="L17" s="8"/>
      <c r="M17" s="8"/>
      <c r="N17" s="29"/>
      <c r="O17" s="29"/>
      <c r="P17" s="29"/>
      <c r="Q17" s="8"/>
      <c r="R17" s="8"/>
    </row>
    <row r="18" spans="1:18" x14ac:dyDescent="0.25">
      <c r="A18" s="84"/>
      <c r="B18" s="68"/>
      <c r="C18" s="48" t="s">
        <v>61</v>
      </c>
      <c r="D18" s="46" t="s">
        <v>1</v>
      </c>
      <c r="E18" s="47">
        <v>1</v>
      </c>
      <c r="F18" s="54"/>
      <c r="G18" s="55"/>
      <c r="H18" s="50">
        <f t="shared" si="0"/>
        <v>0</v>
      </c>
      <c r="I18" s="50">
        <f t="shared" si="1"/>
        <v>0</v>
      </c>
      <c r="J18" s="51">
        <f>E18*H18</f>
        <v>0</v>
      </c>
      <c r="L18" s="8"/>
      <c r="M18" s="8"/>
      <c r="N18" s="29"/>
      <c r="O18" s="29"/>
      <c r="P18" s="29"/>
      <c r="Q18" s="8"/>
      <c r="R18" s="8"/>
    </row>
    <row r="19" spans="1:18" x14ac:dyDescent="0.25">
      <c r="A19" s="84"/>
      <c r="B19" s="68"/>
      <c r="C19" s="48" t="s">
        <v>62</v>
      </c>
      <c r="D19" s="49" t="s">
        <v>6</v>
      </c>
      <c r="E19" s="47">
        <v>1</v>
      </c>
      <c r="F19" s="54"/>
      <c r="G19" s="55"/>
      <c r="H19" s="50">
        <f t="shared" si="0"/>
        <v>0</v>
      </c>
      <c r="I19" s="50">
        <f t="shared" si="1"/>
        <v>0</v>
      </c>
      <c r="J19" s="51">
        <f>E19*H19</f>
        <v>0</v>
      </c>
      <c r="L19" s="8"/>
      <c r="M19" s="8"/>
      <c r="N19" s="29"/>
      <c r="O19" s="29"/>
      <c r="P19" s="29"/>
      <c r="Q19" s="8"/>
      <c r="R19" s="8"/>
    </row>
    <row r="20" spans="1:18" x14ac:dyDescent="0.25">
      <c r="A20" s="84"/>
      <c r="B20" s="68"/>
      <c r="C20" s="48" t="s">
        <v>63</v>
      </c>
      <c r="D20" s="49" t="s">
        <v>7</v>
      </c>
      <c r="E20" s="47">
        <v>1</v>
      </c>
      <c r="F20" s="54"/>
      <c r="G20" s="55"/>
      <c r="H20" s="50">
        <f t="shared" si="0"/>
        <v>0</v>
      </c>
      <c r="I20" s="50">
        <f t="shared" si="1"/>
        <v>0</v>
      </c>
      <c r="J20" s="51">
        <f t="shared" si="2"/>
        <v>0</v>
      </c>
      <c r="L20" s="8"/>
      <c r="M20" s="8"/>
      <c r="N20" s="29"/>
      <c r="O20" s="29"/>
      <c r="P20" s="29"/>
      <c r="Q20" s="8"/>
      <c r="R20" s="8"/>
    </row>
    <row r="21" spans="1:18" ht="15" customHeight="1" x14ac:dyDescent="0.25">
      <c r="A21" s="84"/>
      <c r="B21" s="68">
        <v>1</v>
      </c>
      <c r="C21" s="48" t="s">
        <v>64</v>
      </c>
      <c r="D21" s="46" t="s">
        <v>0</v>
      </c>
      <c r="E21" s="47">
        <v>1</v>
      </c>
      <c r="F21" s="54"/>
      <c r="G21" s="55"/>
      <c r="H21" s="50">
        <f t="shared" si="0"/>
        <v>0</v>
      </c>
      <c r="I21" s="50">
        <f t="shared" si="1"/>
        <v>0</v>
      </c>
      <c r="J21" s="51">
        <f t="shared" si="2"/>
        <v>0</v>
      </c>
      <c r="L21" s="8"/>
      <c r="M21" s="8"/>
      <c r="N21" s="29"/>
      <c r="O21" s="29"/>
      <c r="P21" s="29"/>
      <c r="Q21" s="8"/>
      <c r="R21" s="8"/>
    </row>
    <row r="22" spans="1:18" x14ac:dyDescent="0.25">
      <c r="A22" s="84"/>
      <c r="B22" s="68"/>
      <c r="C22" s="48" t="s">
        <v>65</v>
      </c>
      <c r="D22" s="46" t="s">
        <v>1</v>
      </c>
      <c r="E22" s="47">
        <v>1</v>
      </c>
      <c r="F22" s="54"/>
      <c r="G22" s="55"/>
      <c r="H22" s="50">
        <f t="shared" si="0"/>
        <v>0</v>
      </c>
      <c r="I22" s="50">
        <f t="shared" si="1"/>
        <v>0</v>
      </c>
      <c r="J22" s="51">
        <f t="shared" si="2"/>
        <v>0</v>
      </c>
      <c r="L22" s="8"/>
      <c r="M22" s="8"/>
      <c r="N22" s="29"/>
      <c r="O22" s="29"/>
      <c r="P22" s="29"/>
      <c r="Q22" s="8"/>
      <c r="R22" s="8"/>
    </row>
    <row r="23" spans="1:18" x14ac:dyDescent="0.25">
      <c r="A23" s="84"/>
      <c r="B23" s="68"/>
      <c r="C23" s="48" t="s">
        <v>66</v>
      </c>
      <c r="D23" s="49" t="s">
        <v>6</v>
      </c>
      <c r="E23" s="47">
        <v>1</v>
      </c>
      <c r="F23" s="54"/>
      <c r="G23" s="55"/>
      <c r="H23" s="50">
        <f t="shared" si="0"/>
        <v>0</v>
      </c>
      <c r="I23" s="50">
        <f t="shared" si="1"/>
        <v>0</v>
      </c>
      <c r="J23" s="51">
        <f t="shared" si="2"/>
        <v>0</v>
      </c>
      <c r="L23" s="8"/>
      <c r="M23" s="8"/>
      <c r="N23" s="29"/>
      <c r="O23" s="29"/>
      <c r="P23" s="29"/>
      <c r="Q23" s="8"/>
      <c r="R23" s="8"/>
    </row>
    <row r="24" spans="1:18" ht="12.75" thickBot="1" x14ac:dyDescent="0.3">
      <c r="A24" s="85"/>
      <c r="B24" s="68"/>
      <c r="C24" s="48" t="s">
        <v>67</v>
      </c>
      <c r="D24" s="49" t="s">
        <v>7</v>
      </c>
      <c r="E24" s="47">
        <v>1</v>
      </c>
      <c r="F24" s="54"/>
      <c r="G24" s="55"/>
      <c r="H24" s="50">
        <f t="shared" si="0"/>
        <v>0</v>
      </c>
      <c r="I24" s="50">
        <f t="shared" si="1"/>
        <v>0</v>
      </c>
      <c r="J24" s="51">
        <f t="shared" si="2"/>
        <v>0</v>
      </c>
      <c r="L24" s="8"/>
      <c r="M24" s="8"/>
      <c r="N24" s="29"/>
      <c r="O24" s="29"/>
      <c r="P24" s="29"/>
      <c r="Q24" s="8"/>
      <c r="R24" s="8"/>
    </row>
    <row r="25" spans="1:18" ht="12.75" thickBot="1" x14ac:dyDescent="0.3">
      <c r="A25" s="3"/>
      <c r="B25" s="3"/>
      <c r="C25" s="16"/>
      <c r="D25" s="3"/>
      <c r="E25" s="34"/>
      <c r="F25" s="1"/>
      <c r="G25" s="19"/>
      <c r="H25" s="52" t="s">
        <v>128</v>
      </c>
      <c r="I25" s="53">
        <f>SUM(I5:I24)</f>
        <v>0</v>
      </c>
      <c r="J25" s="53">
        <f>SUM(J5:J24)</f>
        <v>0</v>
      </c>
      <c r="L25" s="8"/>
      <c r="M25" s="8"/>
      <c r="N25" s="29"/>
      <c r="O25" s="29"/>
      <c r="P25" s="29"/>
      <c r="Q25" s="8"/>
      <c r="R25" s="8"/>
    </row>
    <row r="26" spans="1:18" x14ac:dyDescent="0.25">
      <c r="A26" s="3"/>
      <c r="B26" s="3"/>
      <c r="C26" s="16"/>
      <c r="D26" s="3"/>
      <c r="E26" s="34"/>
      <c r="F26" s="19"/>
      <c r="G26" s="19"/>
      <c r="H26" s="19"/>
      <c r="I26" s="19"/>
      <c r="J26" s="25"/>
      <c r="L26" s="8"/>
      <c r="M26" s="8"/>
      <c r="N26" s="29"/>
      <c r="O26" s="29"/>
      <c r="P26" s="29"/>
      <c r="Q26" s="8"/>
      <c r="R26" s="8"/>
    </row>
    <row r="27" spans="1:18" ht="15.75" x14ac:dyDescent="0.25">
      <c r="A27" s="73" t="s">
        <v>131</v>
      </c>
      <c r="B27" s="74"/>
      <c r="C27" s="74"/>
      <c r="D27" s="74"/>
      <c r="E27" s="74"/>
      <c r="F27" s="25"/>
      <c r="G27" s="25"/>
      <c r="H27" s="25"/>
      <c r="I27" s="25"/>
      <c r="J27" s="25"/>
      <c r="L27" s="8"/>
      <c r="M27" s="8"/>
      <c r="N27" s="29"/>
      <c r="O27" s="29"/>
      <c r="P27" s="29"/>
      <c r="Q27" s="8"/>
      <c r="R27" s="8"/>
    </row>
    <row r="28" spans="1:18" ht="15.75" x14ac:dyDescent="0.25">
      <c r="A28" s="31" t="s">
        <v>68</v>
      </c>
      <c r="B28" s="61"/>
      <c r="C28" s="61"/>
      <c r="D28" s="61"/>
      <c r="E28" s="61"/>
      <c r="F28" s="56"/>
      <c r="G28" s="32"/>
      <c r="H28" s="32"/>
      <c r="I28" s="32"/>
      <c r="L28" s="8"/>
      <c r="M28" s="8"/>
      <c r="N28" s="29"/>
      <c r="O28" s="29"/>
      <c r="P28" s="29"/>
      <c r="Q28" s="8"/>
      <c r="R28" s="8"/>
    </row>
    <row r="29" spans="1:18" ht="72" x14ac:dyDescent="0.25">
      <c r="A29" s="10" t="s">
        <v>2</v>
      </c>
      <c r="B29" s="10" t="s">
        <v>95</v>
      </c>
      <c r="C29" s="10" t="s">
        <v>144</v>
      </c>
      <c r="D29" s="10" t="s">
        <v>145</v>
      </c>
      <c r="E29" s="10" t="s">
        <v>119</v>
      </c>
      <c r="F29" s="17" t="s">
        <v>120</v>
      </c>
      <c r="G29" s="17" t="s">
        <v>121</v>
      </c>
      <c r="H29" s="17" t="s">
        <v>122</v>
      </c>
      <c r="I29" s="17" t="s">
        <v>123</v>
      </c>
      <c r="J29" s="17" t="s">
        <v>124</v>
      </c>
      <c r="L29" s="8"/>
      <c r="M29" s="8"/>
      <c r="N29" s="29"/>
      <c r="O29" s="29"/>
      <c r="P29" s="29"/>
      <c r="Q29" s="8"/>
      <c r="R29" s="8"/>
    </row>
    <row r="30" spans="1:18" x14ac:dyDescent="0.25">
      <c r="A30" s="10">
        <v>1</v>
      </c>
      <c r="B30" s="10">
        <v>2</v>
      </c>
      <c r="C30" s="10">
        <v>3</v>
      </c>
      <c r="D30" s="10">
        <v>4</v>
      </c>
      <c r="E30" s="10">
        <v>5</v>
      </c>
      <c r="F30" s="10">
        <v>6</v>
      </c>
      <c r="G30" s="10">
        <v>7</v>
      </c>
      <c r="H30" s="10" t="s">
        <v>125</v>
      </c>
      <c r="I30" s="10" t="s">
        <v>126</v>
      </c>
      <c r="J30" s="10" t="s">
        <v>127</v>
      </c>
      <c r="L30" s="8"/>
      <c r="M30" s="8"/>
      <c r="N30" s="29"/>
      <c r="O30" s="29"/>
      <c r="P30" s="29"/>
      <c r="Q30" s="8"/>
      <c r="R30" s="8"/>
    </row>
    <row r="31" spans="1:18" ht="47.25" customHeight="1" x14ac:dyDescent="0.25">
      <c r="A31" s="81" t="s">
        <v>102</v>
      </c>
      <c r="B31" s="76">
        <v>7</v>
      </c>
      <c r="C31" s="22">
        <v>30177714</v>
      </c>
      <c r="D31" s="5" t="s">
        <v>101</v>
      </c>
      <c r="E31" s="33">
        <v>7</v>
      </c>
      <c r="F31" s="54"/>
      <c r="G31" s="55"/>
      <c r="H31" s="36">
        <f>F31+F31*G31</f>
        <v>0</v>
      </c>
      <c r="I31" s="36">
        <f>E31*F31</f>
        <v>0</v>
      </c>
      <c r="J31" s="37">
        <f>E31*H31</f>
        <v>0</v>
      </c>
    </row>
    <row r="32" spans="1:18" ht="46.5" customHeight="1" x14ac:dyDescent="0.25">
      <c r="A32" s="83"/>
      <c r="B32" s="82"/>
      <c r="C32" s="22">
        <v>30193661</v>
      </c>
      <c r="D32" s="5" t="s">
        <v>71</v>
      </c>
      <c r="E32" s="33">
        <v>28</v>
      </c>
      <c r="F32" s="54"/>
      <c r="G32" s="55"/>
      <c r="H32" s="36">
        <f t="shared" ref="H32:H34" si="3">F32+F32*G32</f>
        <v>0</v>
      </c>
      <c r="I32" s="36">
        <f t="shared" ref="I32:I34" si="4">E32*F32</f>
        <v>0</v>
      </c>
      <c r="J32" s="37">
        <f t="shared" ref="J32:J34" si="5">E32*H32</f>
        <v>0</v>
      </c>
    </row>
    <row r="33" spans="1:11" ht="39.75" customHeight="1" x14ac:dyDescent="0.25">
      <c r="A33" s="81" t="s">
        <v>103</v>
      </c>
      <c r="B33" s="76">
        <v>1</v>
      </c>
      <c r="C33" s="22">
        <v>30177715</v>
      </c>
      <c r="D33" s="5" t="s">
        <v>101</v>
      </c>
      <c r="E33" s="33">
        <v>1</v>
      </c>
      <c r="F33" s="54"/>
      <c r="G33" s="55"/>
      <c r="H33" s="36">
        <f t="shared" si="3"/>
        <v>0</v>
      </c>
      <c r="I33" s="36">
        <f t="shared" si="4"/>
        <v>0</v>
      </c>
      <c r="J33" s="37">
        <f t="shared" si="5"/>
        <v>0</v>
      </c>
    </row>
    <row r="34" spans="1:11" ht="48" customHeight="1" thickBot="1" x14ac:dyDescent="0.3">
      <c r="A34" s="83"/>
      <c r="B34" s="82"/>
      <c r="C34" s="22">
        <v>301775278</v>
      </c>
      <c r="D34" s="5" t="s">
        <v>71</v>
      </c>
      <c r="E34" s="33">
        <v>1</v>
      </c>
      <c r="F34" s="54"/>
      <c r="G34" s="55"/>
      <c r="H34" s="36">
        <f t="shared" si="3"/>
        <v>0</v>
      </c>
      <c r="I34" s="36">
        <f t="shared" si="4"/>
        <v>0</v>
      </c>
      <c r="J34" s="37">
        <f t="shared" si="5"/>
        <v>0</v>
      </c>
    </row>
    <row r="35" spans="1:11" ht="12.75" thickBot="1" x14ac:dyDescent="0.3">
      <c r="C35" s="12"/>
      <c r="F35" s="1"/>
      <c r="G35" s="24"/>
      <c r="H35" s="20" t="s">
        <v>128</v>
      </c>
      <c r="I35" s="39">
        <f>SUM(I31:I34)</f>
        <v>0</v>
      </c>
      <c r="J35" s="39">
        <f>SUM(J31:J34)</f>
        <v>0</v>
      </c>
    </row>
    <row r="36" spans="1:11" x14ac:dyDescent="0.25">
      <c r="C36" s="12"/>
      <c r="F36" s="24"/>
      <c r="G36" s="24"/>
      <c r="H36" s="24"/>
      <c r="I36" s="24"/>
      <c r="J36" s="28"/>
    </row>
    <row r="37" spans="1:11" ht="15.75" x14ac:dyDescent="0.25">
      <c r="A37" s="73" t="s">
        <v>132</v>
      </c>
      <c r="B37" s="74"/>
      <c r="C37" s="74"/>
      <c r="D37" s="74"/>
      <c r="E37" s="74"/>
      <c r="F37" s="28"/>
      <c r="G37" s="28"/>
      <c r="H37" s="28"/>
      <c r="I37" s="28"/>
      <c r="J37" s="28"/>
    </row>
    <row r="38" spans="1:11" ht="15.75" x14ac:dyDescent="0.25">
      <c r="A38" s="31" t="s">
        <v>68</v>
      </c>
      <c r="B38" s="31"/>
      <c r="C38" s="31"/>
      <c r="D38" s="31"/>
      <c r="E38" s="31"/>
      <c r="F38" s="21"/>
      <c r="G38" s="32"/>
      <c r="H38" s="32"/>
      <c r="I38" s="32"/>
    </row>
    <row r="39" spans="1:11" ht="72" x14ac:dyDescent="0.25">
      <c r="A39" s="10" t="s">
        <v>2</v>
      </c>
      <c r="B39" s="10" t="s">
        <v>95</v>
      </c>
      <c r="C39" s="10" t="s">
        <v>144</v>
      </c>
      <c r="D39" s="10" t="s">
        <v>145</v>
      </c>
      <c r="E39" s="10" t="s">
        <v>119</v>
      </c>
      <c r="F39" s="17" t="s">
        <v>120</v>
      </c>
      <c r="G39" s="17" t="s">
        <v>121</v>
      </c>
      <c r="H39" s="17" t="s">
        <v>122</v>
      </c>
      <c r="I39" s="17" t="s">
        <v>123</v>
      </c>
      <c r="J39" s="17" t="s">
        <v>124</v>
      </c>
      <c r="K39" s="4"/>
    </row>
    <row r="40" spans="1:11" x14ac:dyDescent="0.25">
      <c r="A40" s="10">
        <v>1</v>
      </c>
      <c r="B40" s="10">
        <v>2</v>
      </c>
      <c r="C40" s="10">
        <v>3</v>
      </c>
      <c r="D40" s="10">
        <v>4</v>
      </c>
      <c r="E40" s="10">
        <v>5</v>
      </c>
      <c r="F40" s="10">
        <v>6</v>
      </c>
      <c r="G40" s="10">
        <v>7</v>
      </c>
      <c r="H40" s="10" t="s">
        <v>125</v>
      </c>
      <c r="I40" s="10" t="s">
        <v>126</v>
      </c>
      <c r="J40" s="10" t="s">
        <v>127</v>
      </c>
      <c r="K40" s="4"/>
    </row>
    <row r="41" spans="1:11" x14ac:dyDescent="0.25">
      <c r="A41" s="81" t="s">
        <v>75</v>
      </c>
      <c r="B41" s="76">
        <v>5</v>
      </c>
      <c r="C41" s="15" t="s">
        <v>12</v>
      </c>
      <c r="D41" s="11" t="s">
        <v>8</v>
      </c>
      <c r="E41" s="33">
        <v>14</v>
      </c>
      <c r="F41" s="54"/>
      <c r="G41" s="55"/>
      <c r="H41" s="36">
        <f>F41+F41*G41</f>
        <v>0</v>
      </c>
      <c r="I41" s="36">
        <f>E41*F41</f>
        <v>0</v>
      </c>
      <c r="J41" s="37">
        <f>E41*H41</f>
        <v>0</v>
      </c>
    </row>
    <row r="42" spans="1:11" x14ac:dyDescent="0.25">
      <c r="A42" s="81"/>
      <c r="B42" s="76"/>
      <c r="C42" s="15" t="s">
        <v>13</v>
      </c>
      <c r="D42" s="11" t="s">
        <v>9</v>
      </c>
      <c r="E42" s="33">
        <v>7</v>
      </c>
      <c r="F42" s="54"/>
      <c r="G42" s="55"/>
      <c r="H42" s="36">
        <f t="shared" ref="H42:H44" si="6">F42+F42*G42</f>
        <v>0</v>
      </c>
      <c r="I42" s="36">
        <f t="shared" ref="I42:I44" si="7">E42*F42</f>
        <v>0</v>
      </c>
      <c r="J42" s="37">
        <f t="shared" ref="J42:J44" si="8">E42*H42</f>
        <v>0</v>
      </c>
    </row>
    <row r="43" spans="1:11" x14ac:dyDescent="0.25">
      <c r="A43" s="81"/>
      <c r="B43" s="76"/>
      <c r="C43" s="15">
        <v>75201000</v>
      </c>
      <c r="D43" s="11" t="s">
        <v>10</v>
      </c>
      <c r="E43" s="33">
        <v>7</v>
      </c>
      <c r="F43" s="54"/>
      <c r="G43" s="55"/>
      <c r="H43" s="36">
        <f t="shared" si="6"/>
        <v>0</v>
      </c>
      <c r="I43" s="36">
        <f t="shared" si="7"/>
        <v>0</v>
      </c>
      <c r="J43" s="37">
        <f t="shared" si="8"/>
        <v>0</v>
      </c>
    </row>
    <row r="44" spans="1:11" ht="12.75" thickBot="1" x14ac:dyDescent="0.3">
      <c r="A44" s="81"/>
      <c r="B44" s="76"/>
      <c r="C44" s="15" t="s">
        <v>14</v>
      </c>
      <c r="D44" s="11" t="s">
        <v>11</v>
      </c>
      <c r="E44" s="33">
        <v>1</v>
      </c>
      <c r="F44" s="54"/>
      <c r="G44" s="55"/>
      <c r="H44" s="36">
        <f t="shared" si="6"/>
        <v>0</v>
      </c>
      <c r="I44" s="36">
        <f t="shared" si="7"/>
        <v>0</v>
      </c>
      <c r="J44" s="37">
        <f t="shared" si="8"/>
        <v>0</v>
      </c>
    </row>
    <row r="45" spans="1:11" ht="12.75" thickBot="1" x14ac:dyDescent="0.3">
      <c r="D45" s="12"/>
      <c r="F45" s="1"/>
      <c r="G45" s="20"/>
      <c r="H45" s="20" t="s">
        <v>128</v>
      </c>
      <c r="I45" s="39">
        <f>SUM(I41:I44)</f>
        <v>0</v>
      </c>
      <c r="J45" s="39">
        <f>SUM(J41:J44)</f>
        <v>0</v>
      </c>
    </row>
    <row r="46" spans="1:11" x14ac:dyDescent="0.25">
      <c r="D46" s="12"/>
      <c r="F46" s="20"/>
      <c r="G46" s="20"/>
      <c r="H46" s="20"/>
      <c r="I46" s="20"/>
      <c r="J46" s="25"/>
    </row>
    <row r="47" spans="1:11" x14ac:dyDescent="0.25">
      <c r="D47" s="12"/>
      <c r="F47" s="20"/>
      <c r="G47" s="20"/>
      <c r="H47" s="20"/>
      <c r="I47" s="20"/>
      <c r="J47" s="25"/>
    </row>
    <row r="48" spans="1:11" ht="15.75" x14ac:dyDescent="0.25">
      <c r="A48" s="73" t="s">
        <v>133</v>
      </c>
      <c r="B48" s="74"/>
      <c r="C48" s="74"/>
      <c r="D48" s="74"/>
      <c r="E48" s="74"/>
      <c r="F48" s="28"/>
      <c r="G48" s="28"/>
      <c r="H48" s="28"/>
      <c r="I48" s="28"/>
      <c r="J48" s="28"/>
    </row>
    <row r="49" spans="1:10" ht="15.75" x14ac:dyDescent="0.25">
      <c r="A49" s="31" t="s">
        <v>68</v>
      </c>
      <c r="B49" s="31"/>
      <c r="C49" s="31"/>
      <c r="D49" s="31"/>
      <c r="E49" s="31"/>
      <c r="F49" s="21"/>
      <c r="G49" s="32"/>
      <c r="H49" s="32"/>
      <c r="I49" s="32"/>
    </row>
    <row r="50" spans="1:10" ht="72" x14ac:dyDescent="0.25">
      <c r="A50" s="10" t="s">
        <v>2</v>
      </c>
      <c r="B50" s="10" t="s">
        <v>95</v>
      </c>
      <c r="C50" s="10" t="s">
        <v>144</v>
      </c>
      <c r="D50" s="10" t="s">
        <v>145</v>
      </c>
      <c r="E50" s="10" t="s">
        <v>119</v>
      </c>
      <c r="F50" s="17" t="s">
        <v>120</v>
      </c>
      <c r="G50" s="17" t="s">
        <v>121</v>
      </c>
      <c r="H50" s="17" t="s">
        <v>122</v>
      </c>
      <c r="I50" s="17" t="s">
        <v>123</v>
      </c>
      <c r="J50" s="17" t="s">
        <v>124</v>
      </c>
    </row>
    <row r="51" spans="1:10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  <c r="H51" s="10" t="s">
        <v>125</v>
      </c>
      <c r="I51" s="10" t="s">
        <v>126</v>
      </c>
      <c r="J51" s="10" t="s">
        <v>127</v>
      </c>
    </row>
    <row r="52" spans="1:10" ht="15" customHeight="1" x14ac:dyDescent="0.25">
      <c r="A52" s="78" t="s">
        <v>77</v>
      </c>
      <c r="B52" s="76">
        <v>20</v>
      </c>
      <c r="C52" s="71" t="s">
        <v>97</v>
      </c>
      <c r="D52" s="13" t="s">
        <v>15</v>
      </c>
      <c r="E52" s="33">
        <v>64</v>
      </c>
      <c r="F52" s="54"/>
      <c r="G52" s="55"/>
      <c r="H52" s="36">
        <f>F52+F52*G52</f>
        <v>0</v>
      </c>
      <c r="I52" s="36">
        <f>E52*F52</f>
        <v>0</v>
      </c>
      <c r="J52" s="37">
        <f>E52*H52</f>
        <v>0</v>
      </c>
    </row>
    <row r="53" spans="1:10" ht="15" customHeight="1" x14ac:dyDescent="0.25">
      <c r="A53" s="79"/>
      <c r="B53" s="76"/>
      <c r="C53" s="71"/>
      <c r="D53" s="13" t="s">
        <v>118</v>
      </c>
      <c r="E53" s="33">
        <v>12</v>
      </c>
      <c r="F53" s="54"/>
      <c r="G53" s="55"/>
      <c r="H53" s="36">
        <f t="shared" ref="H53:H69" si="9">F53+F53*G53</f>
        <v>0</v>
      </c>
      <c r="I53" s="36">
        <f t="shared" ref="I53:I69" si="10">E53*F53</f>
        <v>0</v>
      </c>
      <c r="J53" s="37">
        <f t="shared" ref="J53:J69" si="11">E53*H53</f>
        <v>0</v>
      </c>
    </row>
    <row r="54" spans="1:10" x14ac:dyDescent="0.25">
      <c r="A54" s="79"/>
      <c r="B54" s="76"/>
      <c r="C54" s="71"/>
      <c r="D54" s="13" t="s">
        <v>16</v>
      </c>
      <c r="E54" s="33">
        <v>8</v>
      </c>
      <c r="F54" s="54"/>
      <c r="G54" s="55"/>
      <c r="H54" s="36">
        <f t="shared" si="9"/>
        <v>0</v>
      </c>
      <c r="I54" s="36">
        <f t="shared" si="10"/>
        <v>0</v>
      </c>
      <c r="J54" s="37">
        <f t="shared" si="11"/>
        <v>0</v>
      </c>
    </row>
    <row r="55" spans="1:10" x14ac:dyDescent="0.25">
      <c r="A55" s="79"/>
      <c r="B55" s="76"/>
      <c r="C55" s="71"/>
      <c r="D55" s="13" t="s">
        <v>17</v>
      </c>
      <c r="E55" s="33">
        <v>96</v>
      </c>
      <c r="F55" s="54"/>
      <c r="G55" s="55"/>
      <c r="H55" s="36">
        <f t="shared" si="9"/>
        <v>0</v>
      </c>
      <c r="I55" s="36">
        <f t="shared" si="10"/>
        <v>0</v>
      </c>
      <c r="J55" s="37">
        <f t="shared" si="11"/>
        <v>0</v>
      </c>
    </row>
    <row r="56" spans="1:10" x14ac:dyDescent="0.25">
      <c r="A56" s="79"/>
      <c r="B56" s="76"/>
      <c r="C56" s="71"/>
      <c r="D56" s="13" t="s">
        <v>18</v>
      </c>
      <c r="E56" s="33">
        <v>24</v>
      </c>
      <c r="F56" s="54"/>
      <c r="G56" s="55"/>
      <c r="H56" s="36">
        <f t="shared" si="9"/>
        <v>0</v>
      </c>
      <c r="I56" s="36">
        <f t="shared" si="10"/>
        <v>0</v>
      </c>
      <c r="J56" s="37">
        <f t="shared" si="11"/>
        <v>0</v>
      </c>
    </row>
    <row r="57" spans="1:10" x14ac:dyDescent="0.25">
      <c r="A57" s="79"/>
      <c r="B57" s="76"/>
      <c r="C57" s="71"/>
      <c r="D57" s="13" t="s">
        <v>19</v>
      </c>
      <c r="E57" s="33">
        <v>32</v>
      </c>
      <c r="F57" s="54"/>
      <c r="G57" s="55"/>
      <c r="H57" s="36">
        <f t="shared" si="9"/>
        <v>0</v>
      </c>
      <c r="I57" s="36">
        <f t="shared" si="10"/>
        <v>0</v>
      </c>
      <c r="J57" s="37">
        <f t="shared" si="11"/>
        <v>0</v>
      </c>
    </row>
    <row r="58" spans="1:10" x14ac:dyDescent="0.25">
      <c r="A58" s="79"/>
      <c r="B58" s="76"/>
      <c r="C58" s="71"/>
      <c r="D58" s="13" t="s">
        <v>20</v>
      </c>
      <c r="E58" s="33">
        <v>14</v>
      </c>
      <c r="F58" s="54"/>
      <c r="G58" s="55"/>
      <c r="H58" s="36">
        <f t="shared" si="9"/>
        <v>0</v>
      </c>
      <c r="I58" s="36">
        <f t="shared" si="10"/>
        <v>0</v>
      </c>
      <c r="J58" s="37">
        <f t="shared" si="11"/>
        <v>0</v>
      </c>
    </row>
    <row r="59" spans="1:10" x14ac:dyDescent="0.25">
      <c r="A59" s="79"/>
      <c r="B59" s="76"/>
      <c r="C59" s="71"/>
      <c r="D59" s="13" t="s">
        <v>21</v>
      </c>
      <c r="E59" s="33">
        <v>14</v>
      </c>
      <c r="F59" s="54"/>
      <c r="G59" s="55"/>
      <c r="H59" s="36">
        <f t="shared" si="9"/>
        <v>0</v>
      </c>
      <c r="I59" s="36">
        <f t="shared" si="10"/>
        <v>0</v>
      </c>
      <c r="J59" s="37">
        <f t="shared" si="11"/>
        <v>0</v>
      </c>
    </row>
    <row r="60" spans="1:10" x14ac:dyDescent="0.25">
      <c r="A60" s="79"/>
      <c r="B60" s="76"/>
      <c r="C60" s="71"/>
      <c r="D60" s="13" t="s">
        <v>22</v>
      </c>
      <c r="E60" s="33">
        <v>2</v>
      </c>
      <c r="F60" s="54"/>
      <c r="G60" s="55"/>
      <c r="H60" s="36">
        <f t="shared" si="9"/>
        <v>0</v>
      </c>
      <c r="I60" s="36">
        <f t="shared" si="10"/>
        <v>0</v>
      </c>
      <c r="J60" s="37">
        <f t="shared" si="11"/>
        <v>0</v>
      </c>
    </row>
    <row r="61" spans="1:10" x14ac:dyDescent="0.25">
      <c r="A61" s="79"/>
      <c r="B61" s="76"/>
      <c r="C61" s="71"/>
      <c r="D61" s="13" t="s">
        <v>23</v>
      </c>
      <c r="E61" s="33">
        <v>6</v>
      </c>
      <c r="F61" s="54"/>
      <c r="G61" s="55"/>
      <c r="H61" s="36">
        <f t="shared" si="9"/>
        <v>0</v>
      </c>
      <c r="I61" s="36">
        <f t="shared" si="10"/>
        <v>0</v>
      </c>
      <c r="J61" s="37">
        <f t="shared" si="11"/>
        <v>0</v>
      </c>
    </row>
    <row r="62" spans="1:10" x14ac:dyDescent="0.25">
      <c r="A62" s="79"/>
      <c r="B62" s="76"/>
      <c r="C62" s="71"/>
      <c r="D62" s="13" t="s">
        <v>24</v>
      </c>
      <c r="E62" s="33">
        <v>80</v>
      </c>
      <c r="F62" s="54"/>
      <c r="G62" s="55"/>
      <c r="H62" s="36">
        <f t="shared" si="9"/>
        <v>0</v>
      </c>
      <c r="I62" s="36">
        <f t="shared" si="10"/>
        <v>0</v>
      </c>
      <c r="J62" s="37">
        <f t="shared" si="11"/>
        <v>0</v>
      </c>
    </row>
    <row r="63" spans="1:10" x14ac:dyDescent="0.25">
      <c r="A63" s="79"/>
      <c r="B63" s="76"/>
      <c r="C63" s="71"/>
      <c r="D63" s="13" t="s">
        <v>25</v>
      </c>
      <c r="E63" s="33">
        <v>16</v>
      </c>
      <c r="F63" s="54"/>
      <c r="G63" s="55"/>
      <c r="H63" s="36">
        <f t="shared" si="9"/>
        <v>0</v>
      </c>
      <c r="I63" s="36">
        <f t="shared" si="10"/>
        <v>0</v>
      </c>
      <c r="J63" s="37">
        <f t="shared" si="11"/>
        <v>0</v>
      </c>
    </row>
    <row r="64" spans="1:10" x14ac:dyDescent="0.25">
      <c r="A64" s="79"/>
      <c r="B64" s="76"/>
      <c r="C64" s="71"/>
      <c r="D64" s="13" t="s">
        <v>26</v>
      </c>
      <c r="E64" s="33">
        <v>48</v>
      </c>
      <c r="F64" s="54"/>
      <c r="G64" s="55"/>
      <c r="H64" s="36">
        <f t="shared" si="9"/>
        <v>0</v>
      </c>
      <c r="I64" s="36">
        <f t="shared" si="10"/>
        <v>0</v>
      </c>
      <c r="J64" s="37">
        <f t="shared" si="11"/>
        <v>0</v>
      </c>
    </row>
    <row r="65" spans="1:10" x14ac:dyDescent="0.25">
      <c r="A65" s="79"/>
      <c r="B65" s="76"/>
      <c r="C65" s="71"/>
      <c r="D65" s="13" t="s">
        <v>27</v>
      </c>
      <c r="E65" s="33">
        <v>8</v>
      </c>
      <c r="F65" s="54"/>
      <c r="G65" s="55"/>
      <c r="H65" s="36">
        <f t="shared" si="9"/>
        <v>0</v>
      </c>
      <c r="I65" s="36">
        <f t="shared" si="10"/>
        <v>0</v>
      </c>
      <c r="J65" s="37">
        <f t="shared" si="11"/>
        <v>0</v>
      </c>
    </row>
    <row r="66" spans="1:10" x14ac:dyDescent="0.25">
      <c r="A66" s="79"/>
      <c r="B66" s="76"/>
      <c r="C66" s="71"/>
      <c r="D66" s="13" t="s">
        <v>28</v>
      </c>
      <c r="E66" s="33">
        <v>14</v>
      </c>
      <c r="F66" s="54"/>
      <c r="G66" s="55"/>
      <c r="H66" s="36">
        <f t="shared" si="9"/>
        <v>0</v>
      </c>
      <c r="I66" s="36">
        <f t="shared" si="10"/>
        <v>0</v>
      </c>
      <c r="J66" s="37">
        <f t="shared" si="11"/>
        <v>0</v>
      </c>
    </row>
    <row r="67" spans="1:10" x14ac:dyDescent="0.25">
      <c r="A67" s="79"/>
      <c r="B67" s="76"/>
      <c r="C67" s="71"/>
      <c r="D67" s="13" t="s">
        <v>29</v>
      </c>
      <c r="E67" s="33">
        <v>24</v>
      </c>
      <c r="F67" s="54"/>
      <c r="G67" s="55"/>
      <c r="H67" s="36">
        <f t="shared" si="9"/>
        <v>0</v>
      </c>
      <c r="I67" s="36">
        <f t="shared" si="10"/>
        <v>0</v>
      </c>
      <c r="J67" s="37">
        <f t="shared" si="11"/>
        <v>0</v>
      </c>
    </row>
    <row r="68" spans="1:10" x14ac:dyDescent="0.25">
      <c r="A68" s="79"/>
      <c r="B68" s="76"/>
      <c r="C68" s="71"/>
      <c r="D68" s="13" t="s">
        <v>30</v>
      </c>
      <c r="E68" s="33">
        <v>8</v>
      </c>
      <c r="F68" s="54"/>
      <c r="G68" s="55"/>
      <c r="H68" s="36">
        <f t="shared" si="9"/>
        <v>0</v>
      </c>
      <c r="I68" s="36">
        <f t="shared" si="10"/>
        <v>0</v>
      </c>
      <c r="J68" s="37">
        <f t="shared" si="11"/>
        <v>0</v>
      </c>
    </row>
    <row r="69" spans="1:10" ht="12.75" thickBot="1" x14ac:dyDescent="0.3">
      <c r="A69" s="80"/>
      <c r="B69" s="76"/>
      <c r="C69" s="71"/>
      <c r="D69" s="13" t="s">
        <v>31</v>
      </c>
      <c r="E69" s="33">
        <v>8</v>
      </c>
      <c r="F69" s="54"/>
      <c r="G69" s="55"/>
      <c r="H69" s="36">
        <f t="shared" si="9"/>
        <v>0</v>
      </c>
      <c r="I69" s="36">
        <f t="shared" si="10"/>
        <v>0</v>
      </c>
      <c r="J69" s="37">
        <f t="shared" si="11"/>
        <v>0</v>
      </c>
    </row>
    <row r="70" spans="1:10" ht="12.75" thickBot="1" x14ac:dyDescent="0.3">
      <c r="A70" s="6"/>
      <c r="B70" s="7"/>
      <c r="D70" s="14"/>
      <c r="E70" s="7"/>
      <c r="F70" s="1"/>
      <c r="G70" s="20"/>
      <c r="H70" s="20" t="s">
        <v>128</v>
      </c>
      <c r="I70" s="39">
        <f>SUM(I52:I69)</f>
        <v>0</v>
      </c>
      <c r="J70" s="39">
        <f>SUM(J52:J69)</f>
        <v>0</v>
      </c>
    </row>
    <row r="71" spans="1:10" x14ac:dyDescent="0.25">
      <c r="A71" s="6"/>
      <c r="B71" s="7"/>
      <c r="D71" s="14"/>
      <c r="E71" s="7"/>
      <c r="F71" s="1"/>
      <c r="G71" s="20"/>
      <c r="H71" s="20"/>
      <c r="I71" s="58"/>
      <c r="J71" s="58"/>
    </row>
    <row r="72" spans="1:10" ht="15.75" x14ac:dyDescent="0.25">
      <c r="A72" s="65" t="s">
        <v>134</v>
      </c>
      <c r="B72" s="7"/>
      <c r="C72" s="66"/>
      <c r="D72" s="14"/>
      <c r="E72" s="8"/>
      <c r="F72" s="1"/>
      <c r="G72" s="20"/>
      <c r="H72" s="20"/>
      <c r="I72" s="58"/>
      <c r="J72" s="58"/>
    </row>
    <row r="73" spans="1:10" ht="15.75" x14ac:dyDescent="0.25">
      <c r="A73" s="92" t="s">
        <v>139</v>
      </c>
      <c r="B73" s="92"/>
      <c r="C73" s="92"/>
      <c r="D73" s="92"/>
      <c r="E73" s="92"/>
      <c r="F73" s="1"/>
      <c r="G73" s="20"/>
      <c r="H73" s="20"/>
      <c r="I73" s="58"/>
      <c r="J73" s="58"/>
    </row>
    <row r="74" spans="1:10" ht="72" x14ac:dyDescent="0.25">
      <c r="A74" s="10" t="s">
        <v>2</v>
      </c>
      <c r="B74" s="10" t="s">
        <v>95</v>
      </c>
      <c r="C74" s="10" t="s">
        <v>144</v>
      </c>
      <c r="D74" s="10" t="s">
        <v>145</v>
      </c>
      <c r="E74" s="10" t="s">
        <v>119</v>
      </c>
      <c r="F74" s="17" t="s">
        <v>120</v>
      </c>
      <c r="G74" s="17" t="s">
        <v>121</v>
      </c>
      <c r="H74" s="17" t="s">
        <v>122</v>
      </c>
      <c r="I74" s="17" t="s">
        <v>123</v>
      </c>
      <c r="J74" s="17" t="s">
        <v>124</v>
      </c>
    </row>
    <row r="75" spans="1:10" x14ac:dyDescent="0.25">
      <c r="A75" s="10">
        <v>1</v>
      </c>
      <c r="B75" s="10">
        <v>2</v>
      </c>
      <c r="C75" s="10">
        <v>3</v>
      </c>
      <c r="D75" s="10">
        <v>4</v>
      </c>
      <c r="E75" s="10">
        <v>5</v>
      </c>
      <c r="F75" s="10">
        <v>6</v>
      </c>
      <c r="G75" s="10">
        <v>7</v>
      </c>
      <c r="H75" s="10" t="s">
        <v>125</v>
      </c>
      <c r="I75" s="10" t="s">
        <v>126</v>
      </c>
      <c r="J75" s="10" t="s">
        <v>127</v>
      </c>
    </row>
    <row r="76" spans="1:10" ht="137.25" thickBot="1" x14ac:dyDescent="0.3">
      <c r="A76" s="64" t="s">
        <v>140</v>
      </c>
      <c r="B76" s="62">
        <v>1</v>
      </c>
      <c r="C76" s="63" t="s">
        <v>141</v>
      </c>
      <c r="D76" s="13" t="s">
        <v>142</v>
      </c>
      <c r="E76" s="62">
        <v>2</v>
      </c>
      <c r="F76" s="5"/>
      <c r="G76" s="67"/>
      <c r="H76" s="36">
        <f>F76+F76*G76</f>
        <v>0</v>
      </c>
      <c r="I76" s="36">
        <f>E76*F76</f>
        <v>0</v>
      </c>
      <c r="J76" s="37">
        <f>E76*H76</f>
        <v>0</v>
      </c>
    </row>
    <row r="77" spans="1:10" ht="12.75" thickBot="1" x14ac:dyDescent="0.3">
      <c r="A77" s="6"/>
      <c r="B77" s="7"/>
      <c r="D77" s="14"/>
      <c r="E77" s="7"/>
      <c r="F77" s="1"/>
      <c r="G77" s="20"/>
      <c r="H77" s="20" t="s">
        <v>128</v>
      </c>
      <c r="I77" s="39">
        <f>SUM(I76)</f>
        <v>0</v>
      </c>
      <c r="J77" s="39">
        <f>SUM(J76)</f>
        <v>0</v>
      </c>
    </row>
    <row r="78" spans="1:10" x14ac:dyDescent="0.25">
      <c r="A78" s="6"/>
      <c r="B78" s="7"/>
      <c r="D78" s="14"/>
      <c r="E78" s="7"/>
      <c r="F78" s="1"/>
      <c r="G78" s="20"/>
      <c r="H78" s="20"/>
      <c r="I78" s="58"/>
      <c r="J78" s="58"/>
    </row>
    <row r="79" spans="1:10" ht="15.75" x14ac:dyDescent="0.25">
      <c r="A79" s="73" t="s">
        <v>135</v>
      </c>
      <c r="B79" s="74"/>
      <c r="C79" s="74"/>
      <c r="D79" s="74"/>
      <c r="E79" s="74"/>
      <c r="F79" s="1"/>
      <c r="G79" s="20"/>
      <c r="H79" s="20"/>
      <c r="I79" s="58"/>
      <c r="J79" s="58"/>
    </row>
    <row r="80" spans="1:10" ht="15.75" x14ac:dyDescent="0.25">
      <c r="A80" s="31" t="s">
        <v>68</v>
      </c>
      <c r="B80" s="31"/>
      <c r="C80" s="31"/>
      <c r="D80" s="31"/>
      <c r="E80" s="31"/>
    </row>
    <row r="81" spans="1:10" ht="72" x14ac:dyDescent="0.25">
      <c r="A81" s="31"/>
      <c r="B81" s="10" t="s">
        <v>95</v>
      </c>
      <c r="C81" s="10" t="s">
        <v>144</v>
      </c>
      <c r="D81" s="10" t="s">
        <v>145</v>
      </c>
      <c r="E81" s="10" t="s">
        <v>119</v>
      </c>
      <c r="F81" s="17" t="s">
        <v>120</v>
      </c>
      <c r="G81" s="17" t="s">
        <v>121</v>
      </c>
      <c r="H81" s="17" t="s">
        <v>122</v>
      </c>
      <c r="I81" s="17" t="s">
        <v>123</v>
      </c>
      <c r="J81" s="17" t="s">
        <v>124</v>
      </c>
    </row>
    <row r="82" spans="1:10" ht="15.75" x14ac:dyDescent="0.25">
      <c r="A82" s="31"/>
      <c r="B82" s="10">
        <v>2</v>
      </c>
      <c r="C82" s="10">
        <v>3</v>
      </c>
      <c r="D82" s="10">
        <v>4</v>
      </c>
      <c r="E82" s="10">
        <v>5</v>
      </c>
      <c r="F82" s="10">
        <v>6</v>
      </c>
      <c r="G82" s="10">
        <v>7</v>
      </c>
      <c r="H82" s="10" t="s">
        <v>125</v>
      </c>
      <c r="I82" s="10" t="s">
        <v>126</v>
      </c>
      <c r="J82" s="10" t="s">
        <v>127</v>
      </c>
    </row>
    <row r="83" spans="1:10" x14ac:dyDescent="0.25">
      <c r="A83" s="77" t="s">
        <v>78</v>
      </c>
      <c r="B83" s="76">
        <v>331</v>
      </c>
      <c r="C83" s="76" t="s">
        <v>146</v>
      </c>
      <c r="D83" s="13" t="s">
        <v>32</v>
      </c>
      <c r="E83" s="33">
        <f>8*2</f>
        <v>16</v>
      </c>
      <c r="F83" s="54"/>
      <c r="G83" s="55"/>
      <c r="H83" s="36">
        <f t="shared" ref="H83" si="12">F83+F83*G83</f>
        <v>0</v>
      </c>
      <c r="I83" s="36">
        <f t="shared" ref="I83" si="13">E83*F83</f>
        <v>0</v>
      </c>
      <c r="J83" s="37">
        <f t="shared" ref="J83" si="14">E83*H83</f>
        <v>0</v>
      </c>
    </row>
    <row r="84" spans="1:10" x14ac:dyDescent="0.25">
      <c r="A84" s="77"/>
      <c r="B84" s="76"/>
      <c r="C84" s="76"/>
      <c r="D84" s="13" t="s">
        <v>33</v>
      </c>
      <c r="E84" s="33">
        <f>35*2</f>
        <v>70</v>
      </c>
      <c r="F84" s="54"/>
      <c r="G84" s="55"/>
      <c r="H84" s="36">
        <f t="shared" ref="H84:H92" si="15">F84+F84*G84</f>
        <v>0</v>
      </c>
      <c r="I84" s="36">
        <f t="shared" ref="I84:I92" si="16">E84*F84</f>
        <v>0</v>
      </c>
      <c r="J84" s="37">
        <f t="shared" ref="J84:J92" si="17">E84*H84</f>
        <v>0</v>
      </c>
    </row>
    <row r="85" spans="1:10" x14ac:dyDescent="0.25">
      <c r="A85" s="77"/>
      <c r="B85" s="76"/>
      <c r="C85" s="76"/>
      <c r="D85" s="13" t="s">
        <v>34</v>
      </c>
      <c r="E85" s="33">
        <f>22*2</f>
        <v>44</v>
      </c>
      <c r="F85" s="54"/>
      <c r="G85" s="55"/>
      <c r="H85" s="36">
        <f t="shared" si="15"/>
        <v>0</v>
      </c>
      <c r="I85" s="36">
        <f t="shared" si="16"/>
        <v>0</v>
      </c>
      <c r="J85" s="37">
        <f t="shared" si="17"/>
        <v>0</v>
      </c>
    </row>
    <row r="86" spans="1:10" x14ac:dyDescent="0.25">
      <c r="A86" s="77"/>
      <c r="B86" s="76"/>
      <c r="C86" s="76"/>
      <c r="D86" s="13" t="s">
        <v>35</v>
      </c>
      <c r="E86" s="33">
        <f>26*2</f>
        <v>52</v>
      </c>
      <c r="F86" s="54"/>
      <c r="G86" s="55"/>
      <c r="H86" s="36">
        <f t="shared" si="15"/>
        <v>0</v>
      </c>
      <c r="I86" s="36">
        <f t="shared" si="16"/>
        <v>0</v>
      </c>
      <c r="J86" s="37">
        <f t="shared" si="17"/>
        <v>0</v>
      </c>
    </row>
    <row r="87" spans="1:10" x14ac:dyDescent="0.25">
      <c r="A87" s="77"/>
      <c r="B87" s="76"/>
      <c r="C87" s="76"/>
      <c r="D87" s="13" t="s">
        <v>36</v>
      </c>
      <c r="E87" s="33">
        <f>90*2</f>
        <v>180</v>
      </c>
      <c r="F87" s="54"/>
      <c r="G87" s="55"/>
      <c r="H87" s="36">
        <f t="shared" si="15"/>
        <v>0</v>
      </c>
      <c r="I87" s="36">
        <f t="shared" si="16"/>
        <v>0</v>
      </c>
      <c r="J87" s="37">
        <f t="shared" si="17"/>
        <v>0</v>
      </c>
    </row>
    <row r="88" spans="1:10" x14ac:dyDescent="0.25">
      <c r="A88" s="77"/>
      <c r="B88" s="76"/>
      <c r="C88" s="76"/>
      <c r="D88" s="13" t="s">
        <v>37</v>
      </c>
      <c r="E88" s="33">
        <f>83*2</f>
        <v>166</v>
      </c>
      <c r="F88" s="54"/>
      <c r="G88" s="55"/>
      <c r="H88" s="36">
        <f t="shared" si="15"/>
        <v>0</v>
      </c>
      <c r="I88" s="36">
        <f t="shared" si="16"/>
        <v>0</v>
      </c>
      <c r="J88" s="37">
        <f t="shared" si="17"/>
        <v>0</v>
      </c>
    </row>
    <row r="89" spans="1:10" x14ac:dyDescent="0.25">
      <c r="A89" s="77"/>
      <c r="B89" s="76"/>
      <c r="C89" s="76"/>
      <c r="D89" s="13" t="s">
        <v>38</v>
      </c>
      <c r="E89" s="33">
        <f>43*2</f>
        <v>86</v>
      </c>
      <c r="F89" s="54"/>
      <c r="G89" s="55"/>
      <c r="H89" s="36">
        <f t="shared" si="15"/>
        <v>0</v>
      </c>
      <c r="I89" s="36">
        <f t="shared" si="16"/>
        <v>0</v>
      </c>
      <c r="J89" s="37">
        <f t="shared" si="17"/>
        <v>0</v>
      </c>
    </row>
    <row r="90" spans="1:10" x14ac:dyDescent="0.25">
      <c r="A90" s="77"/>
      <c r="B90" s="76"/>
      <c r="C90" s="76"/>
      <c r="D90" s="13" t="s">
        <v>39</v>
      </c>
      <c r="E90" s="33">
        <f>8*2</f>
        <v>16</v>
      </c>
      <c r="F90" s="54"/>
      <c r="G90" s="55"/>
      <c r="H90" s="36">
        <f t="shared" si="15"/>
        <v>0</v>
      </c>
      <c r="I90" s="36">
        <f t="shared" si="16"/>
        <v>0</v>
      </c>
      <c r="J90" s="37">
        <f t="shared" si="17"/>
        <v>0</v>
      </c>
    </row>
    <row r="91" spans="1:10" x14ac:dyDescent="0.25">
      <c r="A91" s="77"/>
      <c r="B91" s="76"/>
      <c r="C91" s="76"/>
      <c r="D91" s="13" t="s">
        <v>40</v>
      </c>
      <c r="E91" s="33">
        <f>15*2</f>
        <v>30</v>
      </c>
      <c r="F91" s="54"/>
      <c r="G91" s="55"/>
      <c r="H91" s="36">
        <f t="shared" si="15"/>
        <v>0</v>
      </c>
      <c r="I91" s="36">
        <f t="shared" si="16"/>
        <v>0</v>
      </c>
      <c r="J91" s="37">
        <f t="shared" si="17"/>
        <v>0</v>
      </c>
    </row>
    <row r="92" spans="1:10" ht="12.75" thickBot="1" x14ac:dyDescent="0.3">
      <c r="A92" s="77"/>
      <c r="B92" s="76"/>
      <c r="C92" s="76"/>
      <c r="D92" s="13" t="s">
        <v>41</v>
      </c>
      <c r="E92" s="33">
        <f>1*2</f>
        <v>2</v>
      </c>
      <c r="F92" s="54"/>
      <c r="G92" s="55"/>
      <c r="H92" s="36">
        <f t="shared" si="15"/>
        <v>0</v>
      </c>
      <c r="I92" s="36">
        <f t="shared" si="16"/>
        <v>0</v>
      </c>
      <c r="J92" s="37">
        <f t="shared" si="17"/>
        <v>0</v>
      </c>
    </row>
    <row r="93" spans="1:10" ht="12.75" thickBot="1" x14ac:dyDescent="0.3">
      <c r="A93" s="6"/>
      <c r="B93" s="7"/>
      <c r="D93" s="14"/>
      <c r="E93" s="7"/>
      <c r="F93" s="1"/>
      <c r="G93" s="20"/>
      <c r="H93" s="20" t="s">
        <v>128</v>
      </c>
      <c r="I93" s="39">
        <f>SUM(I83:I92)</f>
        <v>0</v>
      </c>
      <c r="J93" s="39">
        <f>SUM(J83:J92)</f>
        <v>0</v>
      </c>
    </row>
    <row r="94" spans="1:10" x14ac:dyDescent="0.25">
      <c r="A94" s="6"/>
      <c r="B94" s="7"/>
      <c r="D94" s="14"/>
      <c r="E94" s="7"/>
      <c r="F94" s="20"/>
      <c r="G94" s="20"/>
      <c r="H94" s="20"/>
      <c r="I94" s="20"/>
      <c r="J94" s="25"/>
    </row>
    <row r="95" spans="1:10" ht="15.75" x14ac:dyDescent="0.25">
      <c r="A95" s="73" t="s">
        <v>136</v>
      </c>
      <c r="B95" s="74"/>
      <c r="C95" s="74"/>
      <c r="D95" s="74"/>
      <c r="E95" s="74"/>
      <c r="F95" s="24"/>
      <c r="G95" s="24"/>
      <c r="H95" s="24"/>
      <c r="I95" s="24"/>
      <c r="J95" s="28"/>
    </row>
    <row r="96" spans="1:10" ht="15.75" x14ac:dyDescent="0.25">
      <c r="A96" s="31" t="s">
        <v>68</v>
      </c>
      <c r="B96" s="31"/>
      <c r="C96" s="31"/>
      <c r="D96" s="31"/>
      <c r="E96" s="31"/>
      <c r="F96" s="21"/>
      <c r="G96" s="32"/>
      <c r="H96" s="32"/>
      <c r="I96" s="32"/>
    </row>
    <row r="97" spans="1:10" ht="72" x14ac:dyDescent="0.25">
      <c r="A97" s="10" t="s">
        <v>2</v>
      </c>
      <c r="B97" s="10" t="s">
        <v>95</v>
      </c>
      <c r="C97" s="10" t="s">
        <v>144</v>
      </c>
      <c r="D97" s="10" t="s">
        <v>145</v>
      </c>
      <c r="E97" s="10" t="s">
        <v>119</v>
      </c>
      <c r="F97" s="17" t="s">
        <v>120</v>
      </c>
      <c r="G97" s="17" t="s">
        <v>121</v>
      </c>
      <c r="H97" s="17" t="s">
        <v>122</v>
      </c>
      <c r="I97" s="17" t="s">
        <v>123</v>
      </c>
      <c r="J97" s="17" t="s">
        <v>124</v>
      </c>
    </row>
    <row r="98" spans="1:10" x14ac:dyDescent="0.25">
      <c r="A98" s="10">
        <v>1</v>
      </c>
      <c r="B98" s="10">
        <v>2</v>
      </c>
      <c r="C98" s="10">
        <v>3</v>
      </c>
      <c r="D98" s="10">
        <v>4</v>
      </c>
      <c r="E98" s="10">
        <v>5</v>
      </c>
      <c r="F98" s="10">
        <v>6</v>
      </c>
      <c r="G98" s="10">
        <v>7</v>
      </c>
      <c r="H98" s="10" t="s">
        <v>125</v>
      </c>
      <c r="I98" s="10" t="s">
        <v>126</v>
      </c>
      <c r="J98" s="10" t="s">
        <v>127</v>
      </c>
    </row>
    <row r="99" spans="1:10" x14ac:dyDescent="0.25">
      <c r="A99" s="77" t="s">
        <v>47</v>
      </c>
      <c r="B99" s="76">
        <v>104</v>
      </c>
      <c r="C99" s="75" t="s">
        <v>42</v>
      </c>
      <c r="D99" s="13" t="s">
        <v>43</v>
      </c>
      <c r="E99" s="33">
        <v>22</v>
      </c>
      <c r="F99" s="54"/>
      <c r="G99" s="55"/>
      <c r="H99" s="36">
        <f t="shared" ref="H99" si="18">F99+F99*G99</f>
        <v>0</v>
      </c>
      <c r="I99" s="36">
        <f t="shared" ref="I99" si="19">E99*F99</f>
        <v>0</v>
      </c>
      <c r="J99" s="37">
        <f t="shared" ref="J99" si="20">E99*H99</f>
        <v>0</v>
      </c>
    </row>
    <row r="100" spans="1:10" x14ac:dyDescent="0.25">
      <c r="A100" s="77"/>
      <c r="B100" s="76"/>
      <c r="C100" s="75"/>
      <c r="D100" s="13" t="s">
        <v>44</v>
      </c>
      <c r="E100" s="33">
        <v>28</v>
      </c>
      <c r="F100" s="54"/>
      <c r="G100" s="55"/>
      <c r="H100" s="36">
        <f t="shared" ref="H100:H105" si="21">F100+F100*G100</f>
        <v>0</v>
      </c>
      <c r="I100" s="36">
        <f t="shared" ref="I100:I105" si="22">E100*F100</f>
        <v>0</v>
      </c>
      <c r="J100" s="37">
        <f t="shared" ref="J100:J105" si="23">E100*H100</f>
        <v>0</v>
      </c>
    </row>
    <row r="101" spans="1:10" x14ac:dyDescent="0.25">
      <c r="A101" s="77"/>
      <c r="B101" s="76"/>
      <c r="C101" s="75"/>
      <c r="D101" s="13" t="s">
        <v>98</v>
      </c>
      <c r="E101" s="33">
        <v>2</v>
      </c>
      <c r="F101" s="54"/>
      <c r="G101" s="55"/>
      <c r="H101" s="36">
        <f t="shared" si="21"/>
        <v>0</v>
      </c>
      <c r="I101" s="36">
        <f t="shared" si="22"/>
        <v>0</v>
      </c>
      <c r="J101" s="37">
        <f t="shared" si="23"/>
        <v>0</v>
      </c>
    </row>
    <row r="102" spans="1:10" x14ac:dyDescent="0.25">
      <c r="A102" s="77"/>
      <c r="B102" s="76"/>
      <c r="C102" s="75"/>
      <c r="D102" s="13" t="s">
        <v>99</v>
      </c>
      <c r="E102" s="33">
        <v>26</v>
      </c>
      <c r="F102" s="54"/>
      <c r="G102" s="55"/>
      <c r="H102" s="36">
        <f t="shared" si="21"/>
        <v>0</v>
      </c>
      <c r="I102" s="36">
        <f t="shared" si="22"/>
        <v>0</v>
      </c>
      <c r="J102" s="37">
        <f t="shared" si="23"/>
        <v>0</v>
      </c>
    </row>
    <row r="103" spans="1:10" x14ac:dyDescent="0.25">
      <c r="A103" s="77"/>
      <c r="B103" s="76"/>
      <c r="C103" s="75"/>
      <c r="D103" s="13" t="s">
        <v>100</v>
      </c>
      <c r="E103" s="33">
        <v>3</v>
      </c>
      <c r="F103" s="54"/>
      <c r="G103" s="55"/>
      <c r="H103" s="36">
        <f t="shared" si="21"/>
        <v>0</v>
      </c>
      <c r="I103" s="36">
        <f t="shared" si="22"/>
        <v>0</v>
      </c>
      <c r="J103" s="37">
        <f t="shared" si="23"/>
        <v>0</v>
      </c>
    </row>
    <row r="104" spans="1:10" x14ac:dyDescent="0.25">
      <c r="A104" s="77"/>
      <c r="B104" s="76"/>
      <c r="C104" s="75"/>
      <c r="D104" s="13" t="s">
        <v>45</v>
      </c>
      <c r="E104" s="33">
        <v>19</v>
      </c>
      <c r="F104" s="54"/>
      <c r="G104" s="55"/>
      <c r="H104" s="36">
        <f t="shared" si="21"/>
        <v>0</v>
      </c>
      <c r="I104" s="36">
        <f t="shared" si="22"/>
        <v>0</v>
      </c>
      <c r="J104" s="37">
        <f t="shared" si="23"/>
        <v>0</v>
      </c>
    </row>
    <row r="105" spans="1:10" ht="12.75" thickBot="1" x14ac:dyDescent="0.3">
      <c r="A105" s="77"/>
      <c r="B105" s="76"/>
      <c r="C105" s="75"/>
      <c r="D105" s="13" t="s">
        <v>46</v>
      </c>
      <c r="E105" s="33">
        <v>4</v>
      </c>
      <c r="F105" s="54"/>
      <c r="G105" s="55"/>
      <c r="H105" s="36">
        <f t="shared" si="21"/>
        <v>0</v>
      </c>
      <c r="I105" s="36">
        <f t="shared" si="22"/>
        <v>0</v>
      </c>
      <c r="J105" s="37">
        <f t="shared" si="23"/>
        <v>0</v>
      </c>
    </row>
    <row r="106" spans="1:10" ht="12.75" thickBot="1" x14ac:dyDescent="0.3">
      <c r="D106" s="12"/>
      <c r="F106" s="1"/>
      <c r="G106" s="20"/>
      <c r="H106" s="20" t="s">
        <v>128</v>
      </c>
      <c r="I106" s="39">
        <f>SUM(I99:I105)</f>
        <v>0</v>
      </c>
      <c r="J106" s="39">
        <f>SUM(J99:J105)</f>
        <v>0</v>
      </c>
    </row>
    <row r="107" spans="1:10" x14ac:dyDescent="0.25">
      <c r="D107" s="12"/>
      <c r="F107" s="20"/>
      <c r="G107" s="20"/>
      <c r="H107" s="20"/>
      <c r="I107" s="20"/>
      <c r="J107" s="25"/>
    </row>
    <row r="108" spans="1:10" ht="15.75" x14ac:dyDescent="0.25">
      <c r="A108" s="73" t="s">
        <v>137</v>
      </c>
      <c r="B108" s="74"/>
      <c r="C108" s="74"/>
      <c r="D108" s="74"/>
      <c r="E108" s="74"/>
      <c r="F108" s="28"/>
      <c r="G108" s="28"/>
      <c r="H108" s="28"/>
      <c r="I108" s="28"/>
      <c r="J108" s="28"/>
    </row>
    <row r="109" spans="1:10" ht="15.75" x14ac:dyDescent="0.25">
      <c r="A109" s="31" t="s">
        <v>68</v>
      </c>
      <c r="B109" s="31"/>
      <c r="C109" s="31"/>
      <c r="D109" s="31"/>
      <c r="E109" s="31"/>
      <c r="F109" s="21"/>
      <c r="G109" s="32"/>
      <c r="H109" s="32"/>
      <c r="I109" s="32"/>
    </row>
    <row r="110" spans="1:10" ht="72" x14ac:dyDescent="0.25">
      <c r="A110" s="10" t="s">
        <v>2</v>
      </c>
      <c r="B110" s="10" t="s">
        <v>95</v>
      </c>
      <c r="C110" s="10" t="s">
        <v>144</v>
      </c>
      <c r="D110" s="10" t="s">
        <v>145</v>
      </c>
      <c r="E110" s="10" t="s">
        <v>119</v>
      </c>
      <c r="F110" s="17" t="s">
        <v>120</v>
      </c>
      <c r="G110" s="17" t="s">
        <v>121</v>
      </c>
      <c r="H110" s="17" t="s">
        <v>122</v>
      </c>
      <c r="I110" s="17" t="s">
        <v>123</v>
      </c>
      <c r="J110" s="17" t="s">
        <v>124</v>
      </c>
    </row>
    <row r="111" spans="1:10" x14ac:dyDescent="0.25">
      <c r="A111" s="10">
        <v>1</v>
      </c>
      <c r="B111" s="10">
        <v>2</v>
      </c>
      <c r="C111" s="10">
        <v>3</v>
      </c>
      <c r="D111" s="10">
        <v>4</v>
      </c>
      <c r="E111" s="10">
        <v>5</v>
      </c>
      <c r="F111" s="10">
        <v>6</v>
      </c>
      <c r="G111" s="10">
        <v>7</v>
      </c>
      <c r="H111" s="10" t="s">
        <v>125</v>
      </c>
      <c r="I111" s="10" t="s">
        <v>126</v>
      </c>
      <c r="J111" s="10" t="s">
        <v>127</v>
      </c>
    </row>
    <row r="112" spans="1:10" ht="12" customHeight="1" x14ac:dyDescent="0.25">
      <c r="A112" s="88" t="s">
        <v>79</v>
      </c>
      <c r="B112" s="89">
        <v>2</v>
      </c>
      <c r="C112" s="5" t="s">
        <v>82</v>
      </c>
      <c r="D112" s="13" t="s">
        <v>69</v>
      </c>
      <c r="E112" s="33">
        <v>2</v>
      </c>
      <c r="F112" s="54"/>
      <c r="G112" s="55"/>
      <c r="H112" s="36">
        <f t="shared" ref="H112" si="24">F112+F112*G112</f>
        <v>0</v>
      </c>
      <c r="I112" s="36">
        <f t="shared" ref="I112" si="25">E112*F112</f>
        <v>0</v>
      </c>
      <c r="J112" s="37">
        <f t="shared" ref="J112" si="26">E112*H112</f>
        <v>0</v>
      </c>
    </row>
    <row r="113" spans="1:10" x14ac:dyDescent="0.25">
      <c r="A113" s="88"/>
      <c r="B113" s="90"/>
      <c r="C113" s="5" t="s">
        <v>83</v>
      </c>
      <c r="D113" s="13" t="s">
        <v>70</v>
      </c>
      <c r="E113" s="33">
        <v>12</v>
      </c>
      <c r="F113" s="54"/>
      <c r="G113" s="55"/>
      <c r="H113" s="36">
        <f t="shared" ref="H113:H117" si="27">F113+F113*G113</f>
        <v>0</v>
      </c>
      <c r="I113" s="36">
        <f t="shared" ref="I113:I117" si="28">E113*F113</f>
        <v>0</v>
      </c>
      <c r="J113" s="37">
        <f t="shared" ref="J113:J117" si="29">E113*H113</f>
        <v>0</v>
      </c>
    </row>
    <row r="114" spans="1:10" x14ac:dyDescent="0.25">
      <c r="A114" s="88"/>
      <c r="B114" s="90"/>
      <c r="C114" s="5" t="s">
        <v>84</v>
      </c>
      <c r="D114" s="13" t="s">
        <v>71</v>
      </c>
      <c r="E114" s="33">
        <v>2</v>
      </c>
      <c r="F114" s="54"/>
      <c r="G114" s="55"/>
      <c r="H114" s="36">
        <f t="shared" si="27"/>
        <v>0</v>
      </c>
      <c r="I114" s="36">
        <f t="shared" si="28"/>
        <v>0</v>
      </c>
      <c r="J114" s="37">
        <f t="shared" si="29"/>
        <v>0</v>
      </c>
    </row>
    <row r="115" spans="1:10" x14ac:dyDescent="0.25">
      <c r="A115" s="88"/>
      <c r="B115" s="90"/>
      <c r="C115" s="2" t="s">
        <v>146</v>
      </c>
      <c r="D115" s="13" t="s">
        <v>72</v>
      </c>
      <c r="E115" s="33">
        <v>1</v>
      </c>
      <c r="F115" s="54"/>
      <c r="G115" s="55"/>
      <c r="H115" s="36">
        <f t="shared" si="27"/>
        <v>0</v>
      </c>
      <c r="I115" s="36">
        <f t="shared" si="28"/>
        <v>0</v>
      </c>
      <c r="J115" s="37">
        <f t="shared" si="29"/>
        <v>0</v>
      </c>
    </row>
    <row r="116" spans="1:10" x14ac:dyDescent="0.25">
      <c r="A116" s="88"/>
      <c r="B116" s="90"/>
      <c r="C116" s="5" t="s">
        <v>85</v>
      </c>
      <c r="D116" s="13" t="s">
        <v>73</v>
      </c>
      <c r="E116" s="33">
        <v>1</v>
      </c>
      <c r="F116" s="54"/>
      <c r="G116" s="55"/>
      <c r="H116" s="36">
        <f t="shared" si="27"/>
        <v>0</v>
      </c>
      <c r="I116" s="36">
        <f t="shared" si="28"/>
        <v>0</v>
      </c>
      <c r="J116" s="37">
        <f t="shared" si="29"/>
        <v>0</v>
      </c>
    </row>
    <row r="117" spans="1:10" ht="36.75" thickBot="1" x14ac:dyDescent="0.3">
      <c r="A117" s="88"/>
      <c r="B117" s="91"/>
      <c r="C117" s="9" t="s">
        <v>94</v>
      </c>
      <c r="D117" s="13" t="s">
        <v>74</v>
      </c>
      <c r="E117" s="33">
        <v>1</v>
      </c>
      <c r="F117" s="54"/>
      <c r="G117" s="55"/>
      <c r="H117" s="36">
        <f t="shared" si="27"/>
        <v>0</v>
      </c>
      <c r="I117" s="36">
        <f t="shared" si="28"/>
        <v>0</v>
      </c>
      <c r="J117" s="37">
        <f t="shared" si="29"/>
        <v>0</v>
      </c>
    </row>
    <row r="118" spans="1:10" ht="12.75" thickBot="1" x14ac:dyDescent="0.3">
      <c r="D118" s="12"/>
      <c r="F118" s="1"/>
      <c r="G118" s="20"/>
      <c r="H118" s="20" t="s">
        <v>128</v>
      </c>
      <c r="I118" s="39">
        <f>SUM(I112:I117)</f>
        <v>0</v>
      </c>
      <c r="J118" s="39">
        <f>SUM(J112:J117)</f>
        <v>0</v>
      </c>
    </row>
    <row r="119" spans="1:10" x14ac:dyDescent="0.25">
      <c r="D119" s="12"/>
      <c r="F119" s="20"/>
      <c r="G119" s="20"/>
      <c r="H119" s="20"/>
      <c r="I119" s="20"/>
      <c r="J119" s="25"/>
    </row>
    <row r="120" spans="1:10" ht="15.75" x14ac:dyDescent="0.25">
      <c r="A120" s="73" t="s">
        <v>138</v>
      </c>
      <c r="B120" s="74"/>
      <c r="C120" s="74"/>
      <c r="D120" s="74"/>
      <c r="E120" s="74"/>
      <c r="F120" s="28"/>
      <c r="G120" s="28"/>
      <c r="H120" s="28"/>
      <c r="I120" s="28"/>
      <c r="J120" s="28"/>
    </row>
    <row r="121" spans="1:10" ht="15.75" x14ac:dyDescent="0.25">
      <c r="A121" s="31" t="s">
        <v>68</v>
      </c>
      <c r="B121" s="31"/>
      <c r="C121" s="31"/>
      <c r="D121" s="31"/>
      <c r="E121" s="31"/>
      <c r="F121" s="21"/>
      <c r="G121" s="32"/>
      <c r="H121" s="32"/>
      <c r="I121" s="32"/>
    </row>
    <row r="122" spans="1:10" ht="72" x14ac:dyDescent="0.25">
      <c r="A122" s="10" t="s">
        <v>2</v>
      </c>
      <c r="B122" s="10" t="s">
        <v>95</v>
      </c>
      <c r="C122" s="10" t="s">
        <v>144</v>
      </c>
      <c r="D122" s="10" t="s">
        <v>145</v>
      </c>
      <c r="E122" s="10" t="s">
        <v>119</v>
      </c>
      <c r="F122" s="17" t="s">
        <v>120</v>
      </c>
      <c r="G122" s="17" t="s">
        <v>121</v>
      </c>
      <c r="H122" s="17" t="s">
        <v>122</v>
      </c>
      <c r="I122" s="17" t="s">
        <v>123</v>
      </c>
      <c r="J122" s="17" t="s">
        <v>124</v>
      </c>
    </row>
    <row r="123" spans="1:10" x14ac:dyDescent="0.25">
      <c r="A123" s="10">
        <v>1</v>
      </c>
      <c r="B123" s="10">
        <v>2</v>
      </c>
      <c r="C123" s="10">
        <v>3</v>
      </c>
      <c r="D123" s="10">
        <v>4</v>
      </c>
      <c r="E123" s="10">
        <v>5</v>
      </c>
      <c r="F123" s="10">
        <v>6</v>
      </c>
      <c r="G123" s="10">
        <v>7</v>
      </c>
      <c r="H123" s="10" t="s">
        <v>125</v>
      </c>
      <c r="I123" s="10" t="s">
        <v>126</v>
      </c>
      <c r="J123" s="10" t="s">
        <v>127</v>
      </c>
    </row>
    <row r="124" spans="1:10" x14ac:dyDescent="0.25">
      <c r="A124" s="87" t="s">
        <v>80</v>
      </c>
      <c r="B124" s="76">
        <v>80</v>
      </c>
      <c r="C124" s="5" t="s">
        <v>86</v>
      </c>
      <c r="D124" s="13" t="s">
        <v>93</v>
      </c>
      <c r="E124" s="33">
        <v>59</v>
      </c>
      <c r="F124" s="54"/>
      <c r="G124" s="55"/>
      <c r="H124" s="36">
        <f t="shared" ref="H124" si="30">F124+F124*G124</f>
        <v>0</v>
      </c>
      <c r="I124" s="36">
        <f t="shared" ref="I124" si="31">E124*F124</f>
        <v>0</v>
      </c>
      <c r="J124" s="37">
        <f t="shared" ref="J124" si="32">E124*H124</f>
        <v>0</v>
      </c>
    </row>
    <row r="125" spans="1:10" x14ac:dyDescent="0.25">
      <c r="A125" s="87"/>
      <c r="B125" s="76"/>
      <c r="C125" s="5" t="s">
        <v>87</v>
      </c>
      <c r="D125" s="13" t="s">
        <v>93</v>
      </c>
      <c r="E125" s="33">
        <v>1</v>
      </c>
      <c r="F125" s="54"/>
      <c r="G125" s="55"/>
      <c r="H125" s="36">
        <f t="shared" ref="H125:H131" si="33">F125+F125*G125</f>
        <v>0</v>
      </c>
      <c r="I125" s="36">
        <f t="shared" ref="I125:I131" si="34">E125*F125</f>
        <v>0</v>
      </c>
      <c r="J125" s="37">
        <f t="shared" ref="J125:J131" si="35">E125*H125</f>
        <v>0</v>
      </c>
    </row>
    <row r="126" spans="1:10" x14ac:dyDescent="0.25">
      <c r="A126" s="87"/>
      <c r="B126" s="76"/>
      <c r="C126" s="5" t="s">
        <v>88</v>
      </c>
      <c r="D126" s="13" t="s">
        <v>93</v>
      </c>
      <c r="E126" s="33">
        <v>1</v>
      </c>
      <c r="F126" s="54"/>
      <c r="G126" s="55"/>
      <c r="H126" s="36">
        <f t="shared" si="33"/>
        <v>0</v>
      </c>
      <c r="I126" s="36">
        <f t="shared" si="34"/>
        <v>0</v>
      </c>
      <c r="J126" s="37">
        <f t="shared" si="35"/>
        <v>0</v>
      </c>
    </row>
    <row r="127" spans="1:10" x14ac:dyDescent="0.25">
      <c r="A127" s="87"/>
      <c r="B127" s="76"/>
      <c r="C127" s="5" t="s">
        <v>89</v>
      </c>
      <c r="D127" s="13" t="s">
        <v>93</v>
      </c>
      <c r="E127" s="33">
        <v>3</v>
      </c>
      <c r="F127" s="54"/>
      <c r="G127" s="55"/>
      <c r="H127" s="36">
        <f t="shared" si="33"/>
        <v>0</v>
      </c>
      <c r="I127" s="36">
        <f t="shared" si="34"/>
        <v>0</v>
      </c>
      <c r="J127" s="37">
        <f t="shared" si="35"/>
        <v>0</v>
      </c>
    </row>
    <row r="128" spans="1:10" x14ac:dyDescent="0.25">
      <c r="A128" s="87"/>
      <c r="B128" s="76"/>
      <c r="C128" s="5" t="s">
        <v>96</v>
      </c>
      <c r="D128" s="13" t="s">
        <v>93</v>
      </c>
      <c r="E128" s="33">
        <v>4</v>
      </c>
      <c r="F128" s="54"/>
      <c r="G128" s="55"/>
      <c r="H128" s="36">
        <f t="shared" si="33"/>
        <v>0</v>
      </c>
      <c r="I128" s="36">
        <f t="shared" si="34"/>
        <v>0</v>
      </c>
      <c r="J128" s="37">
        <f t="shared" si="35"/>
        <v>0</v>
      </c>
    </row>
    <row r="129" spans="1:17" x14ac:dyDescent="0.25">
      <c r="A129" s="87"/>
      <c r="B129" s="76"/>
      <c r="C129" s="5" t="s">
        <v>90</v>
      </c>
      <c r="D129" s="13" t="s">
        <v>93</v>
      </c>
      <c r="E129" s="33">
        <v>22</v>
      </c>
      <c r="F129" s="54"/>
      <c r="G129" s="55"/>
      <c r="H129" s="36">
        <f t="shared" si="33"/>
        <v>0</v>
      </c>
      <c r="I129" s="36">
        <f>E129*F129</f>
        <v>0</v>
      </c>
      <c r="J129" s="37">
        <f t="shared" si="35"/>
        <v>0</v>
      </c>
    </row>
    <row r="130" spans="1:17" x14ac:dyDescent="0.25">
      <c r="A130" s="87"/>
      <c r="B130" s="76"/>
      <c r="C130" s="5" t="s">
        <v>92</v>
      </c>
      <c r="D130" s="13" t="s">
        <v>91</v>
      </c>
      <c r="E130" s="33">
        <v>5</v>
      </c>
      <c r="F130" s="54"/>
      <c r="G130" s="55"/>
      <c r="H130" s="36">
        <f t="shared" si="33"/>
        <v>0</v>
      </c>
      <c r="I130" s="36">
        <f t="shared" si="34"/>
        <v>0</v>
      </c>
      <c r="J130" s="37">
        <f t="shared" si="35"/>
        <v>0</v>
      </c>
    </row>
    <row r="131" spans="1:17" ht="12.75" thickBot="1" x14ac:dyDescent="0.3">
      <c r="A131" s="87"/>
      <c r="B131" s="76"/>
      <c r="C131" s="5" t="s">
        <v>146</v>
      </c>
      <c r="D131" s="13" t="s">
        <v>81</v>
      </c>
      <c r="E131" s="33">
        <v>5</v>
      </c>
      <c r="F131" s="54"/>
      <c r="G131" s="55"/>
      <c r="H131" s="36">
        <f t="shared" si="33"/>
        <v>0</v>
      </c>
      <c r="I131" s="36">
        <f t="shared" si="34"/>
        <v>0</v>
      </c>
      <c r="J131" s="37">
        <f t="shared" si="35"/>
        <v>0</v>
      </c>
    </row>
    <row r="132" spans="1:17" ht="12.75" thickBot="1" x14ac:dyDescent="0.3">
      <c r="F132" s="1"/>
      <c r="G132" s="20"/>
      <c r="H132" s="20" t="s">
        <v>128</v>
      </c>
      <c r="I132" s="39">
        <f>SUM(I124:I131)</f>
        <v>0</v>
      </c>
      <c r="J132" s="39">
        <f>SUM(J124:J131)</f>
        <v>0</v>
      </c>
    </row>
    <row r="133" spans="1:17" x14ac:dyDescent="0.25">
      <c r="F133" s="20"/>
      <c r="G133" s="20"/>
      <c r="H133" s="20"/>
      <c r="I133" s="20"/>
      <c r="J133" s="27"/>
    </row>
    <row r="134" spans="1:17" ht="15.75" x14ac:dyDescent="0.25">
      <c r="A134" s="73" t="s">
        <v>143</v>
      </c>
      <c r="B134" s="74"/>
      <c r="C134" s="74"/>
      <c r="D134" s="74"/>
      <c r="E134" s="74"/>
      <c r="F134" s="24"/>
      <c r="G134" s="24"/>
      <c r="H134" s="24"/>
      <c r="I134" s="24"/>
      <c r="J134" s="28"/>
      <c r="K134" s="3"/>
      <c r="L134" s="3"/>
    </row>
    <row r="135" spans="1:17" ht="15.75" x14ac:dyDescent="0.25">
      <c r="A135" s="31" t="s">
        <v>68</v>
      </c>
      <c r="B135" s="31"/>
      <c r="C135" s="31"/>
      <c r="D135" s="31"/>
      <c r="E135" s="31"/>
      <c r="F135" s="21"/>
      <c r="G135" s="32"/>
      <c r="H135" s="32"/>
      <c r="I135" s="32"/>
      <c r="K135" s="3"/>
      <c r="L135" s="3"/>
    </row>
    <row r="136" spans="1:17" ht="72" x14ac:dyDescent="0.25">
      <c r="A136" s="10" t="s">
        <v>2</v>
      </c>
      <c r="B136" s="10" t="s">
        <v>95</v>
      </c>
      <c r="C136" s="10" t="s">
        <v>144</v>
      </c>
      <c r="D136" s="10" t="s">
        <v>145</v>
      </c>
      <c r="E136" s="10" t="s">
        <v>119</v>
      </c>
      <c r="F136" s="17" t="s">
        <v>120</v>
      </c>
      <c r="G136" s="17" t="s">
        <v>121</v>
      </c>
      <c r="H136" s="17" t="s">
        <v>122</v>
      </c>
      <c r="I136" s="17" t="s">
        <v>123</v>
      </c>
      <c r="J136" s="17" t="s">
        <v>124</v>
      </c>
      <c r="K136" s="3"/>
      <c r="L136" s="3"/>
    </row>
    <row r="137" spans="1:17" x14ac:dyDescent="0.25">
      <c r="A137" s="10">
        <v>1</v>
      </c>
      <c r="B137" s="10">
        <v>2</v>
      </c>
      <c r="C137" s="10">
        <v>3</v>
      </c>
      <c r="D137" s="10">
        <v>4</v>
      </c>
      <c r="E137" s="10">
        <v>5</v>
      </c>
      <c r="F137" s="10">
        <v>6</v>
      </c>
      <c r="G137" s="10">
        <v>7</v>
      </c>
      <c r="H137" s="10" t="s">
        <v>125</v>
      </c>
      <c r="I137" s="10" t="s">
        <v>126</v>
      </c>
      <c r="J137" s="10" t="s">
        <v>127</v>
      </c>
      <c r="K137" s="3"/>
      <c r="L137" s="3"/>
    </row>
    <row r="138" spans="1:17" x14ac:dyDescent="0.25">
      <c r="A138" s="69" t="s">
        <v>104</v>
      </c>
      <c r="B138" s="71">
        <v>21</v>
      </c>
      <c r="C138" s="23">
        <v>1115780</v>
      </c>
      <c r="D138" s="5" t="s">
        <v>105</v>
      </c>
      <c r="E138" s="33">
        <v>21</v>
      </c>
      <c r="F138" s="54"/>
      <c r="G138" s="55"/>
      <c r="H138" s="36">
        <f>F138+F138*G138</f>
        <v>0</v>
      </c>
      <c r="I138" s="36">
        <f>E138*F138</f>
        <v>0</v>
      </c>
      <c r="J138" s="37">
        <f t="shared" ref="J138" si="36">E138*H138</f>
        <v>0</v>
      </c>
    </row>
    <row r="139" spans="1:17" x14ac:dyDescent="0.25">
      <c r="A139" s="70"/>
      <c r="B139" s="72"/>
      <c r="C139" s="23">
        <v>5020036</v>
      </c>
      <c r="D139" s="5" t="s">
        <v>106</v>
      </c>
      <c r="E139" s="33">
        <v>21</v>
      </c>
      <c r="F139" s="54"/>
      <c r="G139" s="55"/>
      <c r="H139" s="36">
        <f t="shared" ref="H139:H165" si="37">F139+F139*G139</f>
        <v>0</v>
      </c>
      <c r="I139" s="36">
        <f t="shared" ref="I139:I165" si="38">E139*F139</f>
        <v>0</v>
      </c>
      <c r="J139" s="37">
        <f t="shared" ref="J139:J165" si="39">E139*H139</f>
        <v>0</v>
      </c>
    </row>
    <row r="140" spans="1:17" x14ac:dyDescent="0.25">
      <c r="A140" s="70"/>
      <c r="B140" s="72"/>
      <c r="C140" s="23">
        <v>1115788</v>
      </c>
      <c r="D140" s="5" t="s">
        <v>107</v>
      </c>
      <c r="E140" s="33">
        <v>21</v>
      </c>
      <c r="F140" s="54"/>
      <c r="G140" s="55"/>
      <c r="H140" s="36">
        <f t="shared" si="37"/>
        <v>0</v>
      </c>
      <c r="I140" s="36">
        <f t="shared" si="38"/>
        <v>0</v>
      </c>
      <c r="J140" s="37">
        <f t="shared" si="39"/>
        <v>0</v>
      </c>
      <c r="K140" s="25"/>
      <c r="N140" s="1"/>
      <c r="Q140" s="18"/>
    </row>
    <row r="141" spans="1:17" x14ac:dyDescent="0.25">
      <c r="A141" s="70"/>
      <c r="B141" s="72"/>
      <c r="C141" s="23">
        <v>1115784</v>
      </c>
      <c r="D141" s="5" t="s">
        <v>108</v>
      </c>
      <c r="E141" s="33">
        <v>21</v>
      </c>
      <c r="F141" s="54"/>
      <c r="G141" s="55"/>
      <c r="H141" s="36">
        <f t="shared" si="37"/>
        <v>0</v>
      </c>
      <c r="I141" s="36">
        <f t="shared" si="38"/>
        <v>0</v>
      </c>
      <c r="J141" s="37">
        <f t="shared" si="39"/>
        <v>0</v>
      </c>
      <c r="K141" s="25"/>
      <c r="N141" s="1"/>
      <c r="Q141" s="18"/>
    </row>
    <row r="142" spans="1:17" x14ac:dyDescent="0.25">
      <c r="A142" s="70"/>
      <c r="B142" s="72"/>
      <c r="C142" s="23">
        <v>1106695</v>
      </c>
      <c r="D142" s="5" t="s">
        <v>109</v>
      </c>
      <c r="E142" s="33">
        <v>21</v>
      </c>
      <c r="F142" s="54"/>
      <c r="G142" s="55"/>
      <c r="H142" s="36">
        <f t="shared" si="37"/>
        <v>0</v>
      </c>
      <c r="I142" s="36">
        <f t="shared" si="38"/>
        <v>0</v>
      </c>
      <c r="J142" s="37">
        <f t="shared" si="39"/>
        <v>0</v>
      </c>
      <c r="K142" s="25"/>
      <c r="N142" s="1"/>
      <c r="Q142" s="18"/>
    </row>
    <row r="143" spans="1:17" x14ac:dyDescent="0.25">
      <c r="A143" s="70"/>
      <c r="B143" s="72"/>
      <c r="C143" s="23">
        <v>2530206</v>
      </c>
      <c r="D143" s="5" t="s">
        <v>110</v>
      </c>
      <c r="E143" s="33">
        <v>21</v>
      </c>
      <c r="F143" s="54"/>
      <c r="G143" s="55"/>
      <c r="H143" s="36">
        <f t="shared" si="37"/>
        <v>0</v>
      </c>
      <c r="I143" s="36">
        <f t="shared" si="38"/>
        <v>0</v>
      </c>
      <c r="J143" s="37">
        <f t="shared" si="39"/>
        <v>0</v>
      </c>
      <c r="K143" s="25"/>
      <c r="N143" s="1"/>
      <c r="Q143" s="18"/>
    </row>
    <row r="144" spans="1:17" x14ac:dyDescent="0.25">
      <c r="A144" s="70"/>
      <c r="B144" s="72"/>
      <c r="C144" s="23">
        <v>2530448</v>
      </c>
      <c r="D144" s="5" t="s">
        <v>111</v>
      </c>
      <c r="E144" s="33">
        <v>21</v>
      </c>
      <c r="F144" s="54"/>
      <c r="G144" s="55"/>
      <c r="H144" s="36">
        <f t="shared" si="37"/>
        <v>0</v>
      </c>
      <c r="I144" s="36">
        <f t="shared" si="38"/>
        <v>0</v>
      </c>
      <c r="J144" s="37">
        <f t="shared" si="39"/>
        <v>0</v>
      </c>
      <c r="K144" s="25"/>
      <c r="N144" s="1"/>
      <c r="Q144" s="18"/>
    </row>
    <row r="145" spans="1:11" ht="12" customHeight="1" x14ac:dyDescent="0.25">
      <c r="A145" s="69" t="s">
        <v>112</v>
      </c>
      <c r="B145" s="71">
        <v>1</v>
      </c>
      <c r="C145" s="23">
        <v>1115780</v>
      </c>
      <c r="D145" s="5" t="s">
        <v>105</v>
      </c>
      <c r="E145" s="33">
        <v>1</v>
      </c>
      <c r="F145" s="54"/>
      <c r="G145" s="55"/>
      <c r="H145" s="36">
        <f t="shared" si="37"/>
        <v>0</v>
      </c>
      <c r="I145" s="36">
        <f t="shared" si="38"/>
        <v>0</v>
      </c>
      <c r="J145" s="37">
        <f t="shared" si="39"/>
        <v>0</v>
      </c>
      <c r="K145" s="25"/>
    </row>
    <row r="146" spans="1:11" ht="12" customHeight="1" x14ac:dyDescent="0.25">
      <c r="A146" s="70"/>
      <c r="B146" s="72"/>
      <c r="C146" s="23">
        <v>5020036</v>
      </c>
      <c r="D146" s="5" t="s">
        <v>106</v>
      </c>
      <c r="E146" s="33">
        <v>1</v>
      </c>
      <c r="F146" s="54"/>
      <c r="G146" s="55"/>
      <c r="H146" s="36">
        <f t="shared" si="37"/>
        <v>0</v>
      </c>
      <c r="I146" s="36">
        <f t="shared" si="38"/>
        <v>0</v>
      </c>
      <c r="J146" s="37">
        <f t="shared" si="39"/>
        <v>0</v>
      </c>
    </row>
    <row r="147" spans="1:11" ht="12" customHeight="1" x14ac:dyDescent="0.25">
      <c r="A147" s="70"/>
      <c r="B147" s="72"/>
      <c r="C147" s="23">
        <v>1115788</v>
      </c>
      <c r="D147" s="5" t="s">
        <v>107</v>
      </c>
      <c r="E147" s="33">
        <v>1</v>
      </c>
      <c r="F147" s="54"/>
      <c r="G147" s="55"/>
      <c r="H147" s="36">
        <f t="shared" si="37"/>
        <v>0</v>
      </c>
      <c r="I147" s="36">
        <f t="shared" si="38"/>
        <v>0</v>
      </c>
      <c r="J147" s="37">
        <f t="shared" si="39"/>
        <v>0</v>
      </c>
    </row>
    <row r="148" spans="1:11" ht="12" customHeight="1" x14ac:dyDescent="0.25">
      <c r="A148" s="70"/>
      <c r="B148" s="72"/>
      <c r="C148" s="23">
        <v>1115784</v>
      </c>
      <c r="D148" s="5" t="s">
        <v>108</v>
      </c>
      <c r="E148" s="33">
        <v>1</v>
      </c>
      <c r="F148" s="54"/>
      <c r="G148" s="55"/>
      <c r="H148" s="36">
        <f t="shared" si="37"/>
        <v>0</v>
      </c>
      <c r="I148" s="36">
        <f t="shared" si="38"/>
        <v>0</v>
      </c>
      <c r="J148" s="37">
        <f t="shared" si="39"/>
        <v>0</v>
      </c>
    </row>
    <row r="149" spans="1:11" ht="12" customHeight="1" x14ac:dyDescent="0.25">
      <c r="A149" s="70"/>
      <c r="B149" s="72"/>
      <c r="C149" s="23">
        <v>1106695</v>
      </c>
      <c r="D149" s="5" t="s">
        <v>109</v>
      </c>
      <c r="E149" s="33">
        <v>1</v>
      </c>
      <c r="F149" s="54"/>
      <c r="G149" s="55"/>
      <c r="H149" s="36">
        <f t="shared" si="37"/>
        <v>0</v>
      </c>
      <c r="I149" s="36">
        <f t="shared" si="38"/>
        <v>0</v>
      </c>
      <c r="J149" s="37">
        <f t="shared" si="39"/>
        <v>0</v>
      </c>
    </row>
    <row r="150" spans="1:11" ht="12" customHeight="1" x14ac:dyDescent="0.25">
      <c r="A150" s="70"/>
      <c r="B150" s="72"/>
      <c r="C150" s="23">
        <v>2530206</v>
      </c>
      <c r="D150" s="5" t="s">
        <v>110</v>
      </c>
      <c r="E150" s="33">
        <v>1</v>
      </c>
      <c r="F150" s="54"/>
      <c r="G150" s="55"/>
      <c r="H150" s="36">
        <f t="shared" si="37"/>
        <v>0</v>
      </c>
      <c r="I150" s="36">
        <f t="shared" si="38"/>
        <v>0</v>
      </c>
      <c r="J150" s="37">
        <f t="shared" si="39"/>
        <v>0</v>
      </c>
    </row>
    <row r="151" spans="1:11" ht="12" customHeight="1" x14ac:dyDescent="0.25">
      <c r="A151" s="70"/>
      <c r="B151" s="72"/>
      <c r="C151" s="23">
        <v>2530448</v>
      </c>
      <c r="D151" s="5" t="s">
        <v>111</v>
      </c>
      <c r="E151" s="33">
        <v>1</v>
      </c>
      <c r="F151" s="54"/>
      <c r="G151" s="55"/>
      <c r="H151" s="36">
        <f t="shared" si="37"/>
        <v>0</v>
      </c>
      <c r="I151" s="36">
        <f t="shared" si="38"/>
        <v>0</v>
      </c>
      <c r="J151" s="37">
        <f t="shared" si="39"/>
        <v>0</v>
      </c>
    </row>
    <row r="152" spans="1:11" ht="12" customHeight="1" x14ac:dyDescent="0.25">
      <c r="A152" s="69" t="s">
        <v>113</v>
      </c>
      <c r="B152" s="71">
        <v>1</v>
      </c>
      <c r="C152" s="23">
        <v>1115781</v>
      </c>
      <c r="D152" s="5" t="s">
        <v>114</v>
      </c>
      <c r="E152" s="33">
        <v>1</v>
      </c>
      <c r="F152" s="54"/>
      <c r="G152" s="55"/>
      <c r="H152" s="36">
        <f t="shared" si="37"/>
        <v>0</v>
      </c>
      <c r="I152" s="36">
        <f t="shared" si="38"/>
        <v>0</v>
      </c>
      <c r="J152" s="37">
        <f t="shared" si="39"/>
        <v>0</v>
      </c>
    </row>
    <row r="153" spans="1:11" ht="12" customHeight="1" x14ac:dyDescent="0.25">
      <c r="A153" s="70"/>
      <c r="B153" s="72"/>
      <c r="C153" s="23">
        <v>5020038</v>
      </c>
      <c r="D153" s="5" t="s">
        <v>115</v>
      </c>
      <c r="E153" s="33">
        <v>1</v>
      </c>
      <c r="F153" s="54"/>
      <c r="G153" s="55"/>
      <c r="H153" s="36">
        <f t="shared" si="37"/>
        <v>0</v>
      </c>
      <c r="I153" s="36">
        <f t="shared" si="38"/>
        <v>0</v>
      </c>
      <c r="J153" s="37">
        <f t="shared" si="39"/>
        <v>0</v>
      </c>
    </row>
    <row r="154" spans="1:11" ht="12" customHeight="1" x14ac:dyDescent="0.25">
      <c r="A154" s="70"/>
      <c r="B154" s="72"/>
      <c r="C154" s="23">
        <v>1115788</v>
      </c>
      <c r="D154" s="5" t="s">
        <v>107</v>
      </c>
      <c r="E154" s="33">
        <v>1</v>
      </c>
      <c r="F154" s="54"/>
      <c r="G154" s="55"/>
      <c r="H154" s="36">
        <f t="shared" si="37"/>
        <v>0</v>
      </c>
      <c r="I154" s="36">
        <f t="shared" si="38"/>
        <v>0</v>
      </c>
      <c r="J154" s="37">
        <f t="shared" si="39"/>
        <v>0</v>
      </c>
    </row>
    <row r="155" spans="1:11" ht="12" customHeight="1" x14ac:dyDescent="0.25">
      <c r="A155" s="70"/>
      <c r="B155" s="72"/>
      <c r="C155" s="23">
        <v>1115785</v>
      </c>
      <c r="D155" s="5" t="s">
        <v>108</v>
      </c>
      <c r="E155" s="33">
        <v>1</v>
      </c>
      <c r="F155" s="54"/>
      <c r="G155" s="55"/>
      <c r="H155" s="36">
        <f t="shared" si="37"/>
        <v>0</v>
      </c>
      <c r="I155" s="36">
        <f t="shared" si="38"/>
        <v>0</v>
      </c>
      <c r="J155" s="37">
        <f t="shared" si="39"/>
        <v>0</v>
      </c>
    </row>
    <row r="156" spans="1:11" ht="12" customHeight="1" x14ac:dyDescent="0.25">
      <c r="A156" s="70"/>
      <c r="B156" s="72"/>
      <c r="C156" s="23">
        <v>1106695</v>
      </c>
      <c r="D156" s="5" t="s">
        <v>109</v>
      </c>
      <c r="E156" s="33">
        <v>1</v>
      </c>
      <c r="F156" s="54"/>
      <c r="G156" s="55"/>
      <c r="H156" s="36">
        <f t="shared" si="37"/>
        <v>0</v>
      </c>
      <c r="I156" s="36">
        <f t="shared" si="38"/>
        <v>0</v>
      </c>
      <c r="J156" s="37">
        <f t="shared" si="39"/>
        <v>0</v>
      </c>
    </row>
    <row r="157" spans="1:11" ht="12" customHeight="1" x14ac:dyDescent="0.25">
      <c r="A157" s="70"/>
      <c r="B157" s="72"/>
      <c r="C157" s="23">
        <v>2530207</v>
      </c>
      <c r="D157" s="5" t="s">
        <v>110</v>
      </c>
      <c r="E157" s="33">
        <v>1</v>
      </c>
      <c r="F157" s="54"/>
      <c r="G157" s="55"/>
      <c r="H157" s="36">
        <f t="shared" si="37"/>
        <v>0</v>
      </c>
      <c r="I157" s="36">
        <f t="shared" si="38"/>
        <v>0</v>
      </c>
      <c r="J157" s="37">
        <f t="shared" si="39"/>
        <v>0</v>
      </c>
    </row>
    <row r="158" spans="1:11" ht="12" customHeight="1" x14ac:dyDescent="0.25">
      <c r="A158" s="70"/>
      <c r="B158" s="72"/>
      <c r="C158" s="23">
        <v>2530449</v>
      </c>
      <c r="D158" s="5" t="s">
        <v>111</v>
      </c>
      <c r="E158" s="33">
        <v>1</v>
      </c>
      <c r="F158" s="54"/>
      <c r="G158" s="55"/>
      <c r="H158" s="36">
        <f t="shared" si="37"/>
        <v>0</v>
      </c>
      <c r="I158" s="36">
        <f t="shared" si="38"/>
        <v>0</v>
      </c>
      <c r="J158" s="37">
        <f t="shared" si="39"/>
        <v>0</v>
      </c>
    </row>
    <row r="159" spans="1:11" ht="12" customHeight="1" x14ac:dyDescent="0.25">
      <c r="A159" s="69" t="s">
        <v>116</v>
      </c>
      <c r="B159" s="71">
        <v>1</v>
      </c>
      <c r="C159" s="23">
        <v>1115782</v>
      </c>
      <c r="D159" s="5" t="s">
        <v>114</v>
      </c>
      <c r="E159" s="33">
        <v>2</v>
      </c>
      <c r="F159" s="54"/>
      <c r="G159" s="55"/>
      <c r="H159" s="36">
        <f t="shared" si="37"/>
        <v>0</v>
      </c>
      <c r="I159" s="36">
        <f t="shared" si="38"/>
        <v>0</v>
      </c>
      <c r="J159" s="37">
        <f t="shared" si="39"/>
        <v>0</v>
      </c>
    </row>
    <row r="160" spans="1:11" ht="12" customHeight="1" x14ac:dyDescent="0.25">
      <c r="A160" s="70"/>
      <c r="B160" s="72"/>
      <c r="C160" s="23">
        <v>5020041</v>
      </c>
      <c r="D160" s="5" t="s">
        <v>117</v>
      </c>
      <c r="E160" s="33">
        <v>2</v>
      </c>
      <c r="F160" s="54"/>
      <c r="G160" s="55"/>
      <c r="H160" s="36">
        <f t="shared" si="37"/>
        <v>0</v>
      </c>
      <c r="I160" s="36">
        <f t="shared" si="38"/>
        <v>0</v>
      </c>
      <c r="J160" s="37">
        <f t="shared" si="39"/>
        <v>0</v>
      </c>
    </row>
    <row r="161" spans="1:17" ht="12" customHeight="1" x14ac:dyDescent="0.25">
      <c r="A161" s="70"/>
      <c r="B161" s="72"/>
      <c r="C161" s="23">
        <v>1115789</v>
      </c>
      <c r="D161" s="5" t="s">
        <v>107</v>
      </c>
      <c r="E161" s="33">
        <v>2</v>
      </c>
      <c r="F161" s="54"/>
      <c r="G161" s="55"/>
      <c r="H161" s="36">
        <f t="shared" si="37"/>
        <v>0</v>
      </c>
      <c r="I161" s="36">
        <f t="shared" si="38"/>
        <v>0</v>
      </c>
      <c r="J161" s="37">
        <f t="shared" si="39"/>
        <v>0</v>
      </c>
    </row>
    <row r="162" spans="1:17" ht="12" customHeight="1" x14ac:dyDescent="0.25">
      <c r="A162" s="70"/>
      <c r="B162" s="72"/>
      <c r="C162" s="23">
        <v>1115786</v>
      </c>
      <c r="D162" s="5" t="s">
        <v>108</v>
      </c>
      <c r="E162" s="33">
        <v>2</v>
      </c>
      <c r="F162" s="54"/>
      <c r="G162" s="55"/>
      <c r="H162" s="36">
        <f t="shared" si="37"/>
        <v>0</v>
      </c>
      <c r="I162" s="36">
        <f t="shared" si="38"/>
        <v>0</v>
      </c>
      <c r="J162" s="37">
        <f t="shared" si="39"/>
        <v>0</v>
      </c>
      <c r="N162" s="1"/>
      <c r="Q162" s="18"/>
    </row>
    <row r="163" spans="1:17" ht="12" customHeight="1" x14ac:dyDescent="0.25">
      <c r="A163" s="70"/>
      <c r="B163" s="72"/>
      <c r="C163" s="23">
        <v>1106695</v>
      </c>
      <c r="D163" s="5" t="s">
        <v>109</v>
      </c>
      <c r="E163" s="33">
        <v>2</v>
      </c>
      <c r="F163" s="54"/>
      <c r="G163" s="55"/>
      <c r="H163" s="36">
        <f t="shared" si="37"/>
        <v>0</v>
      </c>
      <c r="I163" s="36">
        <f t="shared" si="38"/>
        <v>0</v>
      </c>
      <c r="J163" s="37">
        <f t="shared" si="39"/>
        <v>0</v>
      </c>
      <c r="K163" s="25"/>
      <c r="N163" s="1"/>
      <c r="Q163" s="18"/>
    </row>
    <row r="164" spans="1:17" ht="12" customHeight="1" x14ac:dyDescent="0.25">
      <c r="A164" s="70"/>
      <c r="B164" s="72"/>
      <c r="C164" s="23">
        <v>2530208</v>
      </c>
      <c r="D164" s="5" t="s">
        <v>110</v>
      </c>
      <c r="E164" s="33">
        <v>2</v>
      </c>
      <c r="F164" s="54"/>
      <c r="G164" s="55"/>
      <c r="H164" s="36">
        <f t="shared" si="37"/>
        <v>0</v>
      </c>
      <c r="I164" s="36">
        <f t="shared" si="38"/>
        <v>0</v>
      </c>
      <c r="J164" s="37">
        <f t="shared" si="39"/>
        <v>0</v>
      </c>
      <c r="K164" s="25"/>
      <c r="N164" s="1"/>
      <c r="Q164" s="18"/>
    </row>
    <row r="165" spans="1:17" ht="12" customHeight="1" thickBot="1" x14ac:dyDescent="0.3">
      <c r="A165" s="70"/>
      <c r="B165" s="72"/>
      <c r="C165" s="23">
        <v>2530450</v>
      </c>
      <c r="D165" s="5" t="s">
        <v>111</v>
      </c>
      <c r="E165" s="33">
        <v>2</v>
      </c>
      <c r="F165" s="54"/>
      <c r="G165" s="55"/>
      <c r="H165" s="36">
        <f t="shared" si="37"/>
        <v>0</v>
      </c>
      <c r="I165" s="36">
        <f t="shared" si="38"/>
        <v>0</v>
      </c>
      <c r="J165" s="37">
        <f t="shared" si="39"/>
        <v>0</v>
      </c>
      <c r="K165" s="25"/>
      <c r="N165" s="1"/>
      <c r="Q165" s="18"/>
    </row>
    <row r="166" spans="1:17" ht="12.75" thickBot="1" x14ac:dyDescent="0.3">
      <c r="F166" s="1"/>
      <c r="G166" s="20"/>
      <c r="H166" s="20" t="s">
        <v>128</v>
      </c>
      <c r="I166" s="39">
        <f>SUM(I138:I165)</f>
        <v>0</v>
      </c>
      <c r="J166" s="39">
        <f>SUM(J138:J165)</f>
        <v>0</v>
      </c>
      <c r="K166" s="25"/>
      <c r="N166" s="1"/>
      <c r="Q166" s="18"/>
    </row>
    <row r="167" spans="1:17" x14ac:dyDescent="0.25">
      <c r="F167" s="20"/>
      <c r="G167" s="20"/>
      <c r="H167" s="20"/>
      <c r="I167" s="20"/>
      <c r="J167" s="26"/>
      <c r="K167" s="25"/>
      <c r="N167" s="1"/>
      <c r="Q167" s="18"/>
    </row>
    <row r="168" spans="1:17" ht="24" x14ac:dyDescent="0.25">
      <c r="H168" s="20" t="s">
        <v>129</v>
      </c>
      <c r="I168" s="38" t="str">
        <f>"Wartość netto: "&amp;I25+I35+I45+I70+I77+I93+I106+I118+I132+I166&amp;" zł"</f>
        <v>Wartość netto: 0 zł</v>
      </c>
      <c r="J168" s="38" t="str">
        <f>"Wartość brutto: "&amp;J25+J35+J45+J70+J77+J93+J106+J118+J132+J166&amp;" zł"</f>
        <v>Wartość brutto: 0 zł</v>
      </c>
      <c r="K168" s="25"/>
    </row>
  </sheetData>
  <mergeCells count="43">
    <mergeCell ref="B124:B131"/>
    <mergeCell ref="A124:A131"/>
    <mergeCell ref="A112:A117"/>
    <mergeCell ref="B112:B117"/>
    <mergeCell ref="A73:E73"/>
    <mergeCell ref="A159:A165"/>
    <mergeCell ref="B159:B165"/>
    <mergeCell ref="A138:A144"/>
    <mergeCell ref="B138:B144"/>
    <mergeCell ref="A145:A151"/>
    <mergeCell ref="B145:B151"/>
    <mergeCell ref="A1:E1"/>
    <mergeCell ref="A27:E27"/>
    <mergeCell ref="A37:E37"/>
    <mergeCell ref="A83:A92"/>
    <mergeCell ref="B83:B92"/>
    <mergeCell ref="A41:A44"/>
    <mergeCell ref="B41:B44"/>
    <mergeCell ref="B31:B32"/>
    <mergeCell ref="B33:B34"/>
    <mergeCell ref="A31:A32"/>
    <mergeCell ref="A33:A34"/>
    <mergeCell ref="A5:A24"/>
    <mergeCell ref="B17:B20"/>
    <mergeCell ref="B21:B24"/>
    <mergeCell ref="B5:B8"/>
    <mergeCell ref="B9:B12"/>
    <mergeCell ref="B13:B16"/>
    <mergeCell ref="A152:A158"/>
    <mergeCell ref="B152:B158"/>
    <mergeCell ref="A48:E48"/>
    <mergeCell ref="C99:C105"/>
    <mergeCell ref="B99:B105"/>
    <mergeCell ref="C52:C69"/>
    <mergeCell ref="C83:C92"/>
    <mergeCell ref="A99:A105"/>
    <mergeCell ref="A52:A69"/>
    <mergeCell ref="B52:B69"/>
    <mergeCell ref="A79:E79"/>
    <mergeCell ref="A95:E95"/>
    <mergeCell ref="A108:E108"/>
    <mergeCell ref="A120:E120"/>
    <mergeCell ref="A134:E1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&amp;CStrona &amp;P z &amp;N</oddFooter>
  </headerFooter>
  <rowBreaks count="2" manualBreakCount="2">
    <brk id="47" max="9" man="1"/>
    <brk id="107" max="9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CENT</vt:lpstr>
      <vt:lpstr>CENT!Obszar_wydruku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Werczyńska</dc:creator>
  <cp:lastModifiedBy>Majer</cp:lastModifiedBy>
  <cp:lastPrinted>2022-07-07T09:04:31Z</cp:lastPrinted>
  <dcterms:created xsi:type="dcterms:W3CDTF">2015-07-16T11:01:11Z</dcterms:created>
  <dcterms:modified xsi:type="dcterms:W3CDTF">2022-07-25T05:11:45Z</dcterms:modified>
</cp:coreProperties>
</file>