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204359F-03A8-44C7-B12C-753ED8A784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mówienie" sheetId="1" r:id="rId1"/>
    <sheet name="artykuły" sheetId="3" r:id="rId2"/>
  </sheets>
  <definedNames>
    <definedName name="_xlnm.Print_Area" localSheetId="0">Zamówienie!$A$1:$G$32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E18" i="1"/>
  <c r="G18" i="1" s="1"/>
  <c r="B19" i="1"/>
  <c r="E19" i="1"/>
  <c r="G19" i="1" s="1"/>
  <c r="B20" i="1"/>
  <c r="E20" i="1"/>
  <c r="G20" i="1" s="1"/>
  <c r="B21" i="1"/>
  <c r="E21" i="1"/>
  <c r="G21" i="1" s="1"/>
  <c r="B22" i="1"/>
  <c r="E22" i="1"/>
  <c r="G22" i="1" s="1"/>
  <c r="B23" i="1"/>
  <c r="E23" i="1"/>
  <c r="G23" i="1" s="1"/>
  <c r="B24" i="1"/>
  <c r="E24" i="1"/>
  <c r="G24" i="1" s="1"/>
  <c r="B25" i="1"/>
  <c r="E25" i="1"/>
  <c r="G25" i="1" s="1"/>
  <c r="B26" i="1"/>
  <c r="E26" i="1"/>
  <c r="G26" i="1" s="1"/>
  <c r="B27" i="1"/>
  <c r="E27" i="1"/>
  <c r="G27" i="1" s="1"/>
  <c r="B28" i="1"/>
  <c r="E28" i="1"/>
  <c r="G28" i="1" s="1"/>
  <c r="F1" i="1" l="1"/>
  <c r="F29" i="1" l="1"/>
</calcChain>
</file>

<file path=xl/sharedStrings.xml><?xml version="1.0" encoding="utf-8"?>
<sst xmlns="http://schemas.openxmlformats.org/spreadsheetml/2006/main" count="38" uniqueCount="35">
  <si>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</si>
  <si>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</si>
  <si>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</si>
  <si>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</si>
  <si>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</si>
  <si>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</si>
  <si>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Akceptacja kierownika jednostki</t>
  </si>
  <si>
    <t>SUMA</t>
  </si>
  <si>
    <t>Uniwersytet Warszawski, ul. Krakowskie Przedmieście 26/28
00-927 Warszawa, NIP 525-001-12-66</t>
  </si>
  <si>
    <t>KOD</t>
  </si>
  <si>
    <t xml:space="preserve">Akceptacja Kanclerza / Dziekana Wydziału </t>
  </si>
  <si>
    <t>Cena jednostkowa
netto</t>
  </si>
  <si>
    <t>Suma netto</t>
  </si>
  <si>
    <t>Kyocera TK-5380K oryginał</t>
  </si>
  <si>
    <t>Kyocera TK-5380C oryginał</t>
  </si>
  <si>
    <t>Kyocera TK-5380M oryginał</t>
  </si>
  <si>
    <t>Kyocera TK-5380Y oryginał</t>
  </si>
  <si>
    <t>HP W 1490X oryginał</t>
  </si>
  <si>
    <t>HP W2200X oryginał</t>
  </si>
  <si>
    <t>HP W2201X oryginał</t>
  </si>
  <si>
    <t>HP W2202A oryginał</t>
  </si>
  <si>
    <t>HP W2202X oryginał</t>
  </si>
  <si>
    <t>HP W2203X oryginał</t>
  </si>
  <si>
    <t>Sharp MX 312GT oryginał</t>
  </si>
  <si>
    <t>Xerox 106R01631 zamiennik</t>
  </si>
  <si>
    <t>Xerox 106R01632 zamiennik</t>
  </si>
  <si>
    <t>Xerox 106R01633 zamiennik</t>
  </si>
  <si>
    <t>Xerox 106R01634 zamiennik</t>
  </si>
  <si>
    <t>UTAX 662511011 oryginał</t>
  </si>
  <si>
    <t>UTAX 662511014 oryginał</t>
  </si>
  <si>
    <t>UTAX 662511015 oryginał</t>
  </si>
  <si>
    <t>Golden Line Sp. z o.o.
Ul. Krakowska 150
35-506 Rzeszów
biuro@golden-line.pl</t>
  </si>
  <si>
    <t xml:space="preserve">Na podstawie umowy nr. POUZ – 362/271/2023/DZP na: „sukcesywne dostawy materiałów eksploatacyjnych do drukarek i kopiarek dla jednostek Uniwersytetu Warszawskiego"   </t>
  </si>
  <si>
    <t>Nazwa jednostki oraz adres dostawy: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</si>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</sst>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d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/>
    </xf>
    <xf numFmtId="0" fontId="5" fillId="0" borderId="6" xfId="0" applyFont="1" applyFill="1" applyBorder="1" applyAlignment="1">
      <alignment horizontal="center" textRotation="90" wrapText="1"/>
    </xf>
    <xf numFmtId="164" fontId="5" fillId="0" borderId="6" xfId="0" applyNumberFormat="1" applyFont="1" applyFill="1" applyBorder="1" applyAlignment="1">
      <alignment horizontal="center" textRotation="90" wrapText="1"/>
    </xf>
    <xf numFmtId="0" fontId="5" fillId="0" borderId="7" xfId="0" applyFont="1" applyFill="1" applyBorder="1" applyAlignment="1">
      <alignment horizontal="center" textRotation="90"/>
    </xf>
    <xf numFmtId="164" fontId="0" fillId="0" borderId="9" xfId="0" applyNumberForma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5" xfId="0" applyFont="1" applyFill="1" applyBorder="1" applyAlignment="1">
      <alignment horizontal="right" vertical="center"/>
    </xf>
    <xf numFmtId="0" fontId="11" fillId="0" borderId="0" xfId="1"/>
    <xf numFmtId="164" fontId="2" fillId="0" borderId="4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4" xfId="1" applyFont="1" applyFill="1" applyBorder="1" applyAlignment="1">
      <alignment horizontal="right"/>
    </xf>
    <xf numFmtId="0" fontId="4" fillId="0" borderId="4" xfId="1" applyFont="1" applyFill="1" applyBorder="1" applyAlignment="1"/>
    <xf numFmtId="164" fontId="5" fillId="0" borderId="4" xfId="1" applyNumberFormat="1" applyFont="1" applyFill="1" applyBorder="1" applyAlignment="1">
      <alignment horizontal="center" textRotation="90" wrapText="1"/>
    </xf>
    <xf numFmtId="0" fontId="1" fillId="0" borderId="4" xfId="1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165" fontId="7" fillId="0" borderId="0" xfId="0" applyNumberFormat="1" applyFont="1" applyAlignment="1" applyProtection="1">
      <alignment horizont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1" xfId="0" quotePrefix="1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topLeftCell="A7" zoomScaleNormal="100" zoomScaleSheetLayoutView="100" workbookViewId="0">
      <selection activeCell="F25" sqref="F25"/>
    </sheetView>
  </sheetViews>
  <sheetFormatPr defaultRowHeight="15" x14ac:dyDescent="0.25"/>
  <cols>
    <col min="1" max="1" width="6.7109375" customWidth="1"/>
    <col min="2" max="2" width="3.7109375" customWidth="1"/>
    <col min="3" max="3" width="24.7109375" customWidth="1"/>
    <col min="4" max="4" width="29.7109375" customWidth="1"/>
    <col min="5" max="5" width="9.7109375" style="1" customWidth="1"/>
    <col min="6" max="6" width="6.7109375" style="12" customWidth="1"/>
    <col min="7" max="7" width="12.7109375" customWidth="1"/>
    <col min="8" max="8" width="0" hidden="1" customWidth="1"/>
  </cols>
  <sheetData>
    <row r="1" spans="1:7" x14ac:dyDescent="0.25">
      <c r="A1" s="55"/>
      <c r="B1" s="55"/>
      <c r="C1" s="55"/>
      <c r="D1" s="55"/>
      <c r="E1" s="20"/>
      <c r="F1" s="52">
        <f ca="1">NOW()</f>
        <v>45482.365427662036</v>
      </c>
      <c r="G1" s="52"/>
    </row>
    <row r="2" spans="1:7" ht="5.0999999999999996" customHeight="1" x14ac:dyDescent="0.25">
      <c r="A2" s="55"/>
      <c r="B2" s="55"/>
      <c r="C2" s="55"/>
      <c r="D2" s="55"/>
      <c r="E2" s="55"/>
      <c r="F2" s="55"/>
      <c r="G2" s="55"/>
    </row>
    <row r="3" spans="1:7" ht="15" customHeight="1" x14ac:dyDescent="0.25">
      <c r="A3" s="53" t="s">
        <v>2</v>
      </c>
      <c r="B3" s="53"/>
      <c r="C3" s="53"/>
      <c r="D3" s="59"/>
      <c r="E3" s="60"/>
      <c r="F3" s="60"/>
      <c r="G3" s="61"/>
    </row>
    <row r="4" spans="1:7" ht="5.0999999999999996" customHeight="1" x14ac:dyDescent="0.25">
      <c r="A4" s="54"/>
      <c r="B4" s="54"/>
      <c r="C4" s="54"/>
      <c r="D4" s="54"/>
      <c r="E4" s="54"/>
      <c r="F4" s="54"/>
      <c r="G4" s="54"/>
    </row>
    <row r="5" spans="1:7" x14ac:dyDescent="0.25">
      <c r="A5" s="53" t="s">
        <v>3</v>
      </c>
      <c r="B5" s="53"/>
      <c r="C5" s="53"/>
      <c r="D5" s="56"/>
      <c r="E5" s="57"/>
      <c r="F5" s="57"/>
      <c r="G5" s="58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ht="51.75" customHeight="1" x14ac:dyDescent="0.25">
      <c r="A7" s="2"/>
      <c r="B7" s="2"/>
      <c r="C7" s="2"/>
      <c r="D7" s="2"/>
      <c r="E7" s="51" t="s">
        <v>31</v>
      </c>
      <c r="F7" s="51"/>
      <c r="G7" s="51"/>
    </row>
    <row r="8" spans="1:7" ht="20.100000000000001" customHeight="1" x14ac:dyDescent="0.25">
      <c r="A8" s="32" t="s">
        <v>4</v>
      </c>
      <c r="B8" s="32"/>
      <c r="C8" s="32"/>
      <c r="D8" s="32"/>
      <c r="E8" s="32"/>
      <c r="F8" s="32"/>
      <c r="G8" s="32"/>
    </row>
    <row r="9" spans="1:7" ht="30" customHeight="1" x14ac:dyDescent="0.25">
      <c r="A9" s="31" t="s">
        <v>32</v>
      </c>
      <c r="B9" s="31"/>
      <c r="C9" s="31"/>
      <c r="D9" s="31"/>
      <c r="E9" s="31"/>
      <c r="F9" s="31"/>
      <c r="G9" s="31"/>
    </row>
    <row r="10" spans="1:7" ht="5.0999999999999996" customHeight="1" x14ac:dyDescent="0.25">
      <c r="A10" s="30"/>
      <c r="B10" s="30"/>
      <c r="C10" s="30"/>
      <c r="D10" s="30"/>
      <c r="E10" s="30"/>
      <c r="F10" s="30"/>
      <c r="G10" s="30"/>
    </row>
    <row r="11" spans="1:7" ht="30" customHeight="1" x14ac:dyDescent="0.25">
      <c r="A11" s="33" t="s">
        <v>5</v>
      </c>
      <c r="B11" s="33"/>
      <c r="C11" s="33"/>
      <c r="D11" s="34" t="s">
        <v>8</v>
      </c>
      <c r="E11" s="35"/>
      <c r="F11" s="35"/>
      <c r="G11" s="36"/>
    </row>
    <row r="12" spans="1:7" ht="5.0999999999999996" customHeight="1" x14ac:dyDescent="0.25">
      <c r="A12" s="10"/>
      <c r="B12" s="10"/>
      <c r="C12" s="11"/>
      <c r="D12" s="3"/>
      <c r="E12" s="3"/>
      <c r="F12" s="3"/>
      <c r="G12" s="3"/>
    </row>
    <row r="13" spans="1:7" ht="30" customHeight="1" x14ac:dyDescent="0.25">
      <c r="A13" s="26" t="s">
        <v>33</v>
      </c>
      <c r="B13" s="26"/>
      <c r="C13" s="26"/>
      <c r="D13" s="27"/>
      <c r="E13" s="28"/>
      <c r="F13" s="28"/>
      <c r="G13" s="29"/>
    </row>
    <row r="14" spans="1:7" ht="5.0999999999999996" customHeight="1" x14ac:dyDescent="0.25">
      <c r="E14"/>
    </row>
    <row r="15" spans="1:7" ht="69.75" customHeight="1" x14ac:dyDescent="0.25">
      <c r="A15" s="26" t="s">
        <v>34</v>
      </c>
      <c r="B15" s="26"/>
      <c r="C15" s="26"/>
      <c r="D15" s="27"/>
      <c r="E15" s="28"/>
      <c r="F15" s="28"/>
      <c r="G15" s="29"/>
    </row>
    <row r="16" spans="1:7" ht="18.75" customHeight="1" thickBot="1" x14ac:dyDescent="0.3">
      <c r="E16"/>
      <c r="F16" s="21"/>
    </row>
    <row r="17" spans="1:7" ht="51.75" customHeight="1" x14ac:dyDescent="0.25">
      <c r="A17" s="13" t="s">
        <v>9</v>
      </c>
      <c r="B17" s="40" t="s">
        <v>0</v>
      </c>
      <c r="C17" s="41"/>
      <c r="D17" s="42"/>
      <c r="E17" s="7" t="s">
        <v>11</v>
      </c>
      <c r="F17" s="6" t="s">
        <v>1</v>
      </c>
      <c r="G17" s="8" t="s">
        <v>12</v>
      </c>
    </row>
    <row r="18" spans="1:7" ht="27" customHeight="1" x14ac:dyDescent="0.25">
      <c r="A18" s="19"/>
      <c r="B18" s="37">
        <f>IF(A18&gt;0,INDEX(artykuły!$A$1:$C$138,MATCH(A18,artykuły!$A$1:$A$138,),MATCH(B$17,artykuły!$A$1:$B$1,)),0)</f>
        <v>0</v>
      </c>
      <c r="C18" s="38"/>
      <c r="D18" s="39"/>
      <c r="E18" s="17">
        <f>IF(A18&gt;0,INDEX(artykuły!$A$1:$C$138,MATCH(A18,artykuły!$A$1:$A$138,),MATCH(E$17,artykuły!$A$1:$C$1,)),0)</f>
        <v>0</v>
      </c>
      <c r="F18" s="18"/>
      <c r="G18" s="9">
        <f t="shared" ref="G18:G27" si="0">E18*F18</f>
        <v>0</v>
      </c>
    </row>
    <row r="19" spans="1:7" ht="27" customHeight="1" x14ac:dyDescent="0.25">
      <c r="A19" s="19"/>
      <c r="B19" s="37">
        <f>IF(A19&gt;0,INDEX(artykuły!$A$1:$C$138,MATCH(A19,artykuły!$A$1:$A$138,),MATCH(B$17,artykuły!$A$1:$B$1,)),0)</f>
        <v>0</v>
      </c>
      <c r="C19" s="38"/>
      <c r="D19" s="39"/>
      <c r="E19" s="17">
        <f>IF(A19&gt;0,INDEX(artykuły!$A$1:$C$138,MATCH(A19,artykuły!$A$1:$A$138,),MATCH(E$17,artykuły!$A$1:$C$1,)),0)</f>
        <v>0</v>
      </c>
      <c r="F19" s="18"/>
      <c r="G19" s="9">
        <f t="shared" si="0"/>
        <v>0</v>
      </c>
    </row>
    <row r="20" spans="1:7" ht="27" customHeight="1" x14ac:dyDescent="0.25">
      <c r="A20" s="19"/>
      <c r="B20" s="37">
        <f>IF(A20&gt;0,INDEX(artykuły!$A$1:$C$138,MATCH(A20,artykuły!$A$1:$A$138,),MATCH(B$17,artykuły!$A$1:$B$1,)),0)</f>
        <v>0</v>
      </c>
      <c r="C20" s="38"/>
      <c r="D20" s="39"/>
      <c r="E20" s="17">
        <f>IF(A20&gt;0,INDEX(artykuły!$A$1:$C$138,MATCH(A20,artykuły!$A$1:$A$138,),MATCH(E$17,artykuły!$A$1:$C$1,)),0)</f>
        <v>0</v>
      </c>
      <c r="F20" s="18"/>
      <c r="G20" s="9">
        <f t="shared" si="0"/>
        <v>0</v>
      </c>
    </row>
    <row r="21" spans="1:7" ht="27" customHeight="1" x14ac:dyDescent="0.25">
      <c r="A21" s="19"/>
      <c r="B21" s="37">
        <f>IF(A21&gt;0,INDEX(artykuły!$A$1:$C$138,MATCH(A21,artykuły!$A$1:$A$138,),MATCH(B$17,artykuły!$A$1:$B$1,)),0)</f>
        <v>0</v>
      </c>
      <c r="C21" s="38"/>
      <c r="D21" s="39"/>
      <c r="E21" s="17">
        <f>IF(A21&gt;0,INDEX(artykuły!$A$1:$C$138,MATCH(A21,artykuły!$A$1:$A$138,),MATCH(E$17,artykuły!$A$1:$C$1,)),0)</f>
        <v>0</v>
      </c>
      <c r="F21" s="18"/>
      <c r="G21" s="9">
        <f t="shared" si="0"/>
        <v>0</v>
      </c>
    </row>
    <row r="22" spans="1:7" ht="27" customHeight="1" x14ac:dyDescent="0.25">
      <c r="A22" s="19"/>
      <c r="B22" s="37">
        <f>IF(A22&gt;0,INDEX(artykuły!$A$1:$C$138,MATCH(A22,artykuły!$A$1:$A$138,),MATCH(B$17,artykuły!$A$1:$B$1,)),0)</f>
        <v>0</v>
      </c>
      <c r="C22" s="38"/>
      <c r="D22" s="39"/>
      <c r="E22" s="17">
        <f>IF(A22&gt;0,INDEX(artykuły!$A$1:$C$138,MATCH(A22,artykuły!$A$1:$A$138,),MATCH(E$17,artykuły!$A$1:$C$1,)),0)</f>
        <v>0</v>
      </c>
      <c r="F22" s="18"/>
      <c r="G22" s="9">
        <f t="shared" si="0"/>
        <v>0</v>
      </c>
    </row>
    <row r="23" spans="1:7" ht="27" customHeight="1" x14ac:dyDescent="0.25">
      <c r="A23" s="19"/>
      <c r="B23" s="37">
        <f>IF(A23&gt;0,INDEX(artykuły!$A$1:$C$138,MATCH(A23,artykuły!$A$1:$A$138,),MATCH(B$17,artykuły!$A$1:$B$1,)),0)</f>
        <v>0</v>
      </c>
      <c r="C23" s="38"/>
      <c r="D23" s="39"/>
      <c r="E23" s="17">
        <f>IF(A23&gt;0,INDEX(artykuły!$A$1:$C$138,MATCH(A23,artykuły!$A$1:$A$138,),MATCH(E$17,artykuły!$A$1:$C$1,)),0)</f>
        <v>0</v>
      </c>
      <c r="F23" s="18"/>
      <c r="G23" s="9">
        <f t="shared" si="0"/>
        <v>0</v>
      </c>
    </row>
    <row r="24" spans="1:7" ht="27" customHeight="1" x14ac:dyDescent="0.25">
      <c r="A24" s="19"/>
      <c r="B24" s="37">
        <f>IF(A24&gt;0,INDEX(artykuły!$A$1:$C$138,MATCH(A24,artykuły!$A$1:$A$138,),MATCH(B$17,artykuły!$A$1:$B$1,)),0)</f>
        <v>0</v>
      </c>
      <c r="C24" s="38"/>
      <c r="D24" s="39"/>
      <c r="E24" s="17">
        <f>IF(A24&gt;0,INDEX(artykuły!$A$1:$C$138,MATCH(A24,artykuły!$A$1:$A$138,),MATCH(E$17,artykuły!$A$1:$C$1,)),0)</f>
        <v>0</v>
      </c>
      <c r="F24" s="18"/>
      <c r="G24" s="9">
        <f t="shared" si="0"/>
        <v>0</v>
      </c>
    </row>
    <row r="25" spans="1:7" ht="27" customHeight="1" x14ac:dyDescent="0.25">
      <c r="A25" s="19"/>
      <c r="B25" s="37">
        <f>IF(A25&gt;0,INDEX(artykuły!$A$1:$C$138,MATCH(A25,artykuły!$A$1:$A$138,),MATCH(B$17,artykuły!$A$1:$B$1,)),0)</f>
        <v>0</v>
      </c>
      <c r="C25" s="38"/>
      <c r="D25" s="39"/>
      <c r="E25" s="17">
        <f>IF(A25&gt;0,INDEX(artykuły!$A$1:$C$138,MATCH(A25,artykuły!$A$1:$A$138,),MATCH(E$17,artykuły!$A$1:$C$1,)),0)</f>
        <v>0</v>
      </c>
      <c r="F25" s="18"/>
      <c r="G25" s="9">
        <f t="shared" si="0"/>
        <v>0</v>
      </c>
    </row>
    <row r="26" spans="1:7" ht="27" customHeight="1" x14ac:dyDescent="0.25">
      <c r="A26" s="19"/>
      <c r="B26" s="37">
        <f>IF(A26&gt;0,INDEX(artykuły!$A$1:$C$138,MATCH(A26,artykuły!$A$1:$A$138,),MATCH(B$17,artykuły!$A$1:$B$1,)),0)</f>
        <v>0</v>
      </c>
      <c r="C26" s="38"/>
      <c r="D26" s="39"/>
      <c r="E26" s="17">
        <f>IF(A26&gt;0,INDEX(artykuły!$A$1:$C$138,MATCH(A26,artykuły!$A$1:$A$138,),MATCH(E$17,artykuły!$A$1:$C$1,)),0)</f>
        <v>0</v>
      </c>
      <c r="F26" s="18"/>
      <c r="G26" s="9">
        <f t="shared" si="0"/>
        <v>0</v>
      </c>
    </row>
    <row r="27" spans="1:7" ht="27" customHeight="1" x14ac:dyDescent="0.25">
      <c r="A27" s="19"/>
      <c r="B27" s="37">
        <f>IF(A27&gt;0,INDEX(artykuły!$A$1:$C$138,MATCH(A27,artykuły!$A$1:$A$138,),MATCH(B$17,artykuły!$A$1:$B$1,)),0)</f>
        <v>0</v>
      </c>
      <c r="C27" s="38"/>
      <c r="D27" s="39"/>
      <c r="E27" s="17">
        <f>IF(A27&gt;0,INDEX(artykuły!$A$1:$C$138,MATCH(A27,artykuły!$A$1:$A$138,),MATCH(E$17,artykuły!$A$1:$C$1,)),0)</f>
        <v>0</v>
      </c>
      <c r="F27" s="18"/>
      <c r="G27" s="9">
        <f t="shared" si="0"/>
        <v>0</v>
      </c>
    </row>
    <row r="28" spans="1:7" ht="27" customHeight="1" x14ac:dyDescent="0.25">
      <c r="A28" s="19"/>
      <c r="B28" s="37">
        <f>IF(A28&gt;0,INDEX(artykuły!$A$1:$C$138,MATCH(A28,artykuły!$A$1:$A$138,),MATCH(B$17,artykuły!$A$1:$B$1,)),0)</f>
        <v>0</v>
      </c>
      <c r="C28" s="38"/>
      <c r="D28" s="39"/>
      <c r="E28" s="17">
        <f>IF(A28&gt;0,INDEX(artykuły!$A$1:$C$138,MATCH(A28,artykuły!$A$1:$A$138,),MATCH(E$17,artykuły!$A$1:$C$1,)),0)</f>
        <v>0</v>
      </c>
      <c r="F28" s="18"/>
      <c r="G28" s="9">
        <f t="shared" ref="G28" si="1">E28*F28</f>
        <v>0</v>
      </c>
    </row>
    <row r="29" spans="1:7" ht="15.75" thickBot="1" x14ac:dyDescent="0.3">
      <c r="A29" s="48" t="s">
        <v>7</v>
      </c>
      <c r="B29" s="49"/>
      <c r="C29" s="49"/>
      <c r="D29" s="49"/>
      <c r="E29" s="50"/>
      <c r="F29" s="46">
        <f>SUM(G18:G28)</f>
        <v>0</v>
      </c>
      <c r="G29" s="47"/>
    </row>
    <row r="31" spans="1:7" ht="30" customHeight="1" x14ac:dyDescent="0.25">
      <c r="E31" s="45"/>
      <c r="F31" s="45"/>
      <c r="G31" s="45"/>
    </row>
    <row r="32" spans="1:7" x14ac:dyDescent="0.25">
      <c r="B32" s="43" t="s">
        <v>6</v>
      </c>
      <c r="C32" s="43"/>
      <c r="D32" s="44" t="s">
        <v>10</v>
      </c>
      <c r="E32" s="44"/>
      <c r="F32" s="44"/>
      <c r="G32" s="44"/>
    </row>
  </sheetData>
  <sheetProtection algorithmName="SHA-512" hashValue="UKmksfEBWx8TvqHBEBUiBiPxuhwkLPpZK0umAXNAGz+o2JX/UeNFH3J34r87ttmH0DfBLN382o2h3Rb05gmI0A==" saltValue="9kXvDRxtW1v7XZS6yrVLVg==" spinCount="100000" sheet="1" selectLockedCells="1"/>
  <mergeCells count="35">
    <mergeCell ref="E7:G7"/>
    <mergeCell ref="F1:G1"/>
    <mergeCell ref="A5:C5"/>
    <mergeCell ref="A3:C3"/>
    <mergeCell ref="A4:G4"/>
    <mergeCell ref="A2:G2"/>
    <mergeCell ref="D5:G5"/>
    <mergeCell ref="D3:G3"/>
    <mergeCell ref="A1:D1"/>
    <mergeCell ref="B32:C32"/>
    <mergeCell ref="D32:G32"/>
    <mergeCell ref="E31:G31"/>
    <mergeCell ref="F29:G29"/>
    <mergeCell ref="A29:E29"/>
    <mergeCell ref="B17:D17"/>
    <mergeCell ref="B18:D18"/>
    <mergeCell ref="B19:D19"/>
    <mergeCell ref="B21:D21"/>
    <mergeCell ref="B20:D20"/>
    <mergeCell ref="B28:D28"/>
    <mergeCell ref="B27:D27"/>
    <mergeCell ref="B26:D26"/>
    <mergeCell ref="B25:D25"/>
    <mergeCell ref="B22:D22"/>
    <mergeCell ref="B23:D23"/>
    <mergeCell ref="B24:D24"/>
    <mergeCell ref="A15:C15"/>
    <mergeCell ref="D15:G15"/>
    <mergeCell ref="A10:G10"/>
    <mergeCell ref="A9:G9"/>
    <mergeCell ref="A8:G8"/>
    <mergeCell ref="A11:C11"/>
    <mergeCell ref="A13:C13"/>
    <mergeCell ref="D13:G13"/>
    <mergeCell ref="D11:G1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pane ySplit="1" topLeftCell="A2" activePane="bottomLeft" state="frozen"/>
      <selection pane="bottomLeft" activeCell="C37" sqref="C37"/>
    </sheetView>
  </sheetViews>
  <sheetFormatPr defaultColWidth="8.85546875" defaultRowHeight="12.75" x14ac:dyDescent="0.2"/>
  <cols>
    <col min="1" max="1" width="8.85546875" style="14"/>
    <col min="2" max="2" width="48.28515625" style="14" customWidth="1"/>
    <col min="3" max="3" width="13.7109375" style="14" bestFit="1" customWidth="1"/>
    <col min="4" max="16384" width="8.85546875" style="14"/>
  </cols>
  <sheetData>
    <row r="1" spans="1:3" ht="46.15" customHeight="1" x14ac:dyDescent="0.25">
      <c r="A1" s="22" t="s">
        <v>9</v>
      </c>
      <c r="B1" s="23" t="s">
        <v>0</v>
      </c>
      <c r="C1" s="24" t="s">
        <v>11</v>
      </c>
    </row>
    <row r="2" spans="1:3" ht="15" x14ac:dyDescent="0.2">
      <c r="A2" s="16">
        <v>1084</v>
      </c>
      <c r="B2" s="25" t="s">
        <v>13</v>
      </c>
      <c r="C2" s="15">
        <v>657.6</v>
      </c>
    </row>
    <row r="3" spans="1:3" ht="15" x14ac:dyDescent="0.2">
      <c r="A3" s="16">
        <v>1085</v>
      </c>
      <c r="B3" s="25" t="s">
        <v>14</v>
      </c>
      <c r="C3" s="15">
        <v>776.8</v>
      </c>
    </row>
    <row r="4" spans="1:3" ht="15" x14ac:dyDescent="0.2">
      <c r="A4" s="16">
        <v>1086</v>
      </c>
      <c r="B4" s="25" t="s">
        <v>15</v>
      </c>
      <c r="C4" s="15">
        <v>776.8</v>
      </c>
    </row>
    <row r="5" spans="1:3" ht="15" x14ac:dyDescent="0.2">
      <c r="A5" s="16">
        <v>1087</v>
      </c>
      <c r="B5" s="25" t="s">
        <v>16</v>
      </c>
      <c r="C5" s="15">
        <v>776.8</v>
      </c>
    </row>
    <row r="6" spans="1:3" ht="15" x14ac:dyDescent="0.2">
      <c r="A6" s="16">
        <v>1088</v>
      </c>
      <c r="B6" s="25" t="s">
        <v>17</v>
      </c>
      <c r="C6" s="15">
        <v>892.8</v>
      </c>
    </row>
    <row r="7" spans="1:3" ht="15" x14ac:dyDescent="0.2">
      <c r="A7" s="16">
        <v>1089</v>
      </c>
      <c r="B7" s="25" t="s">
        <v>18</v>
      </c>
      <c r="C7" s="15">
        <v>693.6</v>
      </c>
    </row>
    <row r="8" spans="1:3" ht="15" x14ac:dyDescent="0.2">
      <c r="A8" s="16">
        <v>1090</v>
      </c>
      <c r="B8" s="25" t="s">
        <v>19</v>
      </c>
      <c r="C8" s="15">
        <v>870</v>
      </c>
    </row>
    <row r="9" spans="1:3" ht="15" x14ac:dyDescent="0.2">
      <c r="A9" s="16">
        <v>1091</v>
      </c>
      <c r="B9" s="25" t="s">
        <v>20</v>
      </c>
      <c r="C9" s="15">
        <v>870</v>
      </c>
    </row>
    <row r="10" spans="1:3" ht="15" x14ac:dyDescent="0.2">
      <c r="A10" s="16">
        <v>1092</v>
      </c>
      <c r="B10" s="25" t="s">
        <v>21</v>
      </c>
      <c r="C10" s="15">
        <v>870</v>
      </c>
    </row>
    <row r="11" spans="1:3" ht="15" x14ac:dyDescent="0.2">
      <c r="A11" s="16">
        <v>1093</v>
      </c>
      <c r="B11" s="25" t="s">
        <v>22</v>
      </c>
      <c r="C11" s="15">
        <v>870</v>
      </c>
    </row>
    <row r="12" spans="1:3" ht="15" x14ac:dyDescent="0.2">
      <c r="A12" s="16">
        <v>1094</v>
      </c>
      <c r="B12" s="25" t="s">
        <v>23</v>
      </c>
      <c r="C12" s="15">
        <v>202.8</v>
      </c>
    </row>
    <row r="13" spans="1:3" ht="15" x14ac:dyDescent="0.2">
      <c r="A13" s="16">
        <v>1095</v>
      </c>
      <c r="B13" s="25" t="s">
        <v>24</v>
      </c>
      <c r="C13" s="15">
        <v>135</v>
      </c>
    </row>
    <row r="14" spans="1:3" ht="15" x14ac:dyDescent="0.2">
      <c r="A14" s="16">
        <v>1096</v>
      </c>
      <c r="B14" s="25" t="s">
        <v>25</v>
      </c>
      <c r="C14" s="15">
        <v>135</v>
      </c>
    </row>
    <row r="15" spans="1:3" ht="15" x14ac:dyDescent="0.2">
      <c r="A15" s="16">
        <v>1097</v>
      </c>
      <c r="B15" s="25" t="s">
        <v>26</v>
      </c>
      <c r="C15" s="15">
        <v>135</v>
      </c>
    </row>
    <row r="16" spans="1:3" ht="15" x14ac:dyDescent="0.2">
      <c r="A16" s="16">
        <v>1098</v>
      </c>
      <c r="B16" s="25" t="s">
        <v>27</v>
      </c>
      <c r="C16" s="15">
        <v>135</v>
      </c>
    </row>
    <row r="17" spans="1:3" ht="15" x14ac:dyDescent="0.2">
      <c r="A17" s="16">
        <v>1099</v>
      </c>
      <c r="B17" s="25" t="s">
        <v>28</v>
      </c>
      <c r="C17" s="15">
        <v>470</v>
      </c>
    </row>
    <row r="18" spans="1:3" ht="15" x14ac:dyDescent="0.2">
      <c r="A18" s="16">
        <v>1100</v>
      </c>
      <c r="B18" s="25" t="s">
        <v>29</v>
      </c>
      <c r="C18" s="15">
        <v>470</v>
      </c>
    </row>
    <row r="19" spans="1:3" ht="15" x14ac:dyDescent="0.2">
      <c r="A19" s="16">
        <v>1101</v>
      </c>
      <c r="B19" s="25" t="s">
        <v>30</v>
      </c>
      <c r="C19" s="15">
        <v>470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</vt:lpstr>
      <vt:lpstr>artykuły</vt:lpstr>
      <vt:lpstr>Zamówienie!Obszar_wydruku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2024-07-09T06:46:28Z</dcterms:modified>
</cp:coreProperties>
</file>