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1A08CC9-C162-48B3-A34E-2BAA3AEA5287}" xr6:coauthVersionLast="47" xr6:coauthVersionMax="47" xr10:uidLastSave="{00000000-0000-0000-0000-000000000000}"/>
  <workbookProtection workbookAlgorithmName="SHA-512" workbookHashValue="4BM5XQOAWygNjjl2m+o4FVMULDDfXm20aYfPj5uJ2imc+bJ9X8Y7HD2JQr5ddsPyUb6JaF5dy6wgc+CiNS6odQ==" workbookSaltValue="X71KWAQYcjtdCypKe9FD7A==" workbookSpinCount="100000" lockStructure="1"/>
  <bookViews>
    <workbookView xWindow="-120" yWindow="-120" windowWidth="29040" windowHeight="15720" tabRatio="514" activeTab="1" xr2:uid="{00000000-000D-0000-FFFF-FFFF00000000}"/>
  </bookViews>
  <sheets>
    <sheet name="Zamówienie - akcesoria komput." sheetId="1" r:id="rId1"/>
    <sheet name="Asortyment" sheetId="3" r:id="rId2"/>
  </sheets>
  <definedNames>
    <definedName name="_xlnm.Print_Area" localSheetId="0">'Zamówienie - akcesoria komput.'!$A$1:$G$33</definedName>
    <definedName name="Z_719BC932_D796_4057_A468_D5AEFEB41011_.wvu.Cols" localSheetId="0" hidden="1">'Zamówienie - akcesoria komput.'!$H:$H</definedName>
    <definedName name="Z_719BC932_D796_4057_A468_D5AEFEB41011_.wvu.PrintArea" localSheetId="0" hidden="1">'Zamówienie - akcesoria komput.'!$A$1:$G$33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21" i="1"/>
  <c r="B22" i="1"/>
  <c r="B23" i="1"/>
  <c r="B24" i="1"/>
  <c r="B25" i="1"/>
  <c r="B26" i="1"/>
  <c r="B27" i="1"/>
  <c r="B28" i="1"/>
  <c r="B29" i="1"/>
  <c r="E20" i="1" l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F1" i="1" l="1"/>
  <c r="F30" i="1" l="1"/>
</calcChain>
</file>

<file path=xl/sharedStrings.xml><?xml version="1.0" encoding="utf-8"?>
<sst xmlns="http://schemas.openxmlformats.org/spreadsheetml/2006/main" count="42" uniqueCount="37">
  <si>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</si>
  <si>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</si>
  <si>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</si>
  <si>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</si>
  <si>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</si>
  <si>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</si>
  <si>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</si>
  <si>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</si>
  <si>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</si>
  <si>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</si>
  <si>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</si>
  <si>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 xml:space="preserve">Akceptacja Kanclerza / Dziekana Wydziału </t>
  </si>
  <si>
    <t>Cena jednostkowa
netto</t>
  </si>
  <si>
    <t>5908267935798</t>
  </si>
  <si>
    <t>740617328332</t>
  </si>
  <si>
    <t>740617322439</t>
  </si>
  <si>
    <t>740617322392</t>
  </si>
  <si>
    <t>Uwagi:</t>
  </si>
  <si>
    <t>740617309195</t>
  </si>
  <si>
    <t>KOD EAN</t>
  </si>
  <si>
    <t>Suma
netto</t>
  </si>
  <si>
    <t xml:space="preserve">email kontaktowy: </t>
  </si>
  <si>
    <r>
      <t>Na podstawie umowy nr. POUZ – 362/412/2023/DZP/II na: „</t>
    </r>
    <r>
      <rPr>
        <b/>
        <sz val="10"/>
        <color theme="1"/>
        <rFont val="Calibri"/>
        <family val="2"/>
        <scheme val="minor"/>
      </rPr>
      <t>Sukcesywne dostawy akcesoriów komputerowych dla jednostek Uniwersytetu Warszawskiego</t>
    </r>
    <r>
      <rPr>
        <sz val="10"/>
        <color theme="1"/>
        <rFont val="Calibri"/>
        <family val="2"/>
        <scheme val="minor"/>
      </rPr>
      <t xml:space="preserve">"   </t>
    </r>
  </si>
  <si>
    <t>Saltar Group Sp. z o.o. 
Ul. Barwinek 5/26
25-150 Kielce</t>
  </si>
  <si>
    <t>Zasilacz awaryjny UPS, Moc pozorna: min. 500VA, Moc skuteczna min. 300W, Kształt napięcia wyjściowego: Sinusoida modyfikowana lub schodkowa, Czas przełączania 10 ms lub mniej, moduł regulacji napięcia AVR, Liczba gniazd IEC C13: min. 3, Port komunikacji USB, Gwarancja producenta: min. 24 miesięce</t>
  </si>
  <si>
    <t>Zasilacz awaryjny UPS, Moc pozorna: min. 750VA, Moc skuteczna min. 400W, Kształt napięcia wyjściowego: Sinusoida modyfikowana lub schodkowa, Czas przełączania 10 ms lub mniej, moduł regulacji napięcia AVR, Liczba gniazd IEC C13: min. 4, Port komunikacji USB, Gwarancja producenta: min. 24 miesięce</t>
  </si>
  <si>
    <t>Zasilacz awaryjny UPS, Moc pozorna: min. 950VA, Moc skuteczna min. 500W, Kształt napięcia wyjściowego: Sinusoida modyfikowana lub schodkowa, Czas przełączania 10 ms lub mniej, moduł regulacji napięcia AVR, Liczba gniazd IEC C13: min. 5, Port komunikacji USB, Gwarancja producenta: min. 24 miesięce</t>
  </si>
  <si>
    <t>Zasilacz awaryjny UPS, Moc pozorna: min. 1200VA, Moc skuteczna min. 600W, Kształt napięcia wyjściowego: Sinusoida modyfikowana lub schodkowa, Czas przełączania 10 ms lub mniej, moduł regulacji napięcia AVR, Liczba gniazd IEC C13: min. 6, Port komunikacji USB, Gwarancja producenta: min. 24 miesięce</t>
  </si>
  <si>
    <t>Power bank, pojemność min. 20000 mAh, Quick Charge 3.0, Złącza: 2 x USB-A 3.0, 1 x USB-C 3.1, natężenie wyjściowe 3A, bateria Li-Ion, Gwarancja producenta: min. 12 miesięcy</t>
  </si>
  <si>
    <t>Power bank, pojemność min. 25000 mAh, Quick Charge 3.0, Złącza: 2 x USB-A 3.0, 1 x USB-C 3.1, natężenie wyjściowe 3A, bateria Li-Ion, Gwarancja producenta: min. 12 miesięcy</t>
  </si>
  <si>
    <t>Zasilanie Bateryjne</t>
  </si>
  <si>
    <t>Nazwa producenta i model</t>
  </si>
  <si>
    <t>APC BX500MI</t>
  </si>
  <si>
    <t>APC BX750MI</t>
  </si>
  <si>
    <t>APC BX950MI</t>
  </si>
  <si>
    <t>APC BX1200MI</t>
  </si>
  <si>
    <t>https://www.krugermatz.com/24588,km0908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</si>
</sst>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</cellStyleXfs>
  <cellXfs count="84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10" fillId="0" borderId="5" xfId="0" applyFont="1" applyFill="1" applyBorder="1" applyAlignment="1">
      <alignment horizontal="right" vertical="center"/>
    </xf>
    <xf numFmtId="0" fontId="11" fillId="0" borderId="0" xfId="1"/>
    <xf numFmtId="164" fontId="3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8" xfId="1" applyFont="1" applyFill="1" applyBorder="1" applyAlignment="1">
      <alignment horizontal="center" vertical="center"/>
    </xf>
    <xf numFmtId="0" fontId="11" fillId="0" borderId="0" xfId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164" fontId="11" fillId="0" borderId="0" xfId="1" applyNumberFormat="1" applyFill="1" applyBorder="1" applyAlignment="1">
      <alignment vertical="center"/>
    </xf>
    <xf numFmtId="0" fontId="11" fillId="0" borderId="0" xfId="1" applyFill="1" applyBorder="1" applyAlignment="1">
      <alignment vertical="center" wrapText="1"/>
    </xf>
    <xf numFmtId="0" fontId="12" fillId="0" borderId="0" xfId="1" applyFont="1" applyBorder="1" applyAlignment="1">
      <alignment horizontal="center"/>
    </xf>
    <xf numFmtId="0" fontId="12" fillId="0" borderId="0" xfId="1" applyFont="1" applyBorder="1"/>
    <xf numFmtId="8" fontId="11" fillId="0" borderId="0" xfId="1" applyNumberFormat="1" applyFont="1" applyBorder="1"/>
    <xf numFmtId="164" fontId="11" fillId="0" borderId="0" xfId="1" applyNumberFormat="1" applyFont="1" applyBorder="1"/>
    <xf numFmtId="8" fontId="11" fillId="0" borderId="0" xfId="1" applyNumberFormat="1" applyFont="1" applyBorder="1" applyAlignment="1">
      <alignment horizontal="left" indent="5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textRotation="90" wrapText="1"/>
    </xf>
    <xf numFmtId="0" fontId="15" fillId="0" borderId="7" xfId="1" applyFont="1" applyBorder="1" applyAlignment="1">
      <alignment vertical="center"/>
    </xf>
    <xf numFmtId="49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9" xfId="2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164" fontId="5" fillId="0" borderId="6" xfId="0" applyNumberFormat="1" applyFont="1" applyFill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18" fillId="5" borderId="4" xfId="3" applyFont="1" applyFill="1" applyBorder="1" applyAlignment="1">
      <alignment vertical="center" wrapText="1"/>
    </xf>
    <xf numFmtId="0" fontId="14" fillId="0" borderId="9" xfId="2" applyBorder="1"/>
    <xf numFmtId="0" fontId="2" fillId="0" borderId="22" xfId="1" applyFont="1" applyFill="1" applyBorder="1" applyAlignment="1">
      <alignment horizontal="center" vertical="center"/>
    </xf>
    <xf numFmtId="0" fontId="18" fillId="5" borderId="10" xfId="3" applyFont="1" applyFill="1" applyBorder="1" applyAlignment="1">
      <alignment vertical="center" wrapText="1"/>
    </xf>
    <xf numFmtId="49" fontId="7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11" xfId="2" applyBorder="1"/>
    <xf numFmtId="0" fontId="6" fillId="0" borderId="0" xfId="0" applyFont="1" applyBorder="1" applyAlignment="1">
      <alignment horizontal="left" vertical="center" wrapText="1"/>
    </xf>
    <xf numFmtId="165" fontId="7" fillId="0" borderId="0" xfId="0" applyNumberFormat="1" applyFont="1" applyAlignment="1" applyProtection="1">
      <alignment horizont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" borderId="1" xfId="0" quotePrefix="1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3" fillId="4" borderId="20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</cellXfs>
  <cellStyles count="4">
    <cellStyle name="Hiperłącze" xfId="2" builtinId="8"/>
    <cellStyle name="Normalny" xfId="0" builtinId="0"/>
    <cellStyle name="Normalny 2" xfId="1" xr:uid="{00000000-0005-0000-0000-000002000000}"/>
    <cellStyle name="Normalny 3" xfId="3" xr:uid="{E9B9D7AE-2EE3-4452-B446-2FC06ED1F5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rugermatz.com/24588,km0908" TargetMode="External"/><Relationship Id="rId2" Type="http://schemas.openxmlformats.org/officeDocument/2006/relationships/hyperlink" Target="https://www.krugermatz.com/24588,km0908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opLeftCell="A16" zoomScaleNormal="100" zoomScaleSheetLayoutView="100" workbookViewId="0">
      <selection activeCell="A20" sqref="A20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51"/>
      <c r="B1" s="51"/>
      <c r="C1" s="51"/>
      <c r="D1" s="51"/>
      <c r="E1" s="13"/>
      <c r="F1" s="48">
        <f ca="1">NOW()</f>
        <v>45540.375050694442</v>
      </c>
      <c r="G1" s="48"/>
    </row>
    <row r="2" spans="1:7" ht="5.0999999999999996" customHeight="1" x14ac:dyDescent="0.25">
      <c r="A2" s="51"/>
      <c r="B2" s="51"/>
      <c r="C2" s="51"/>
      <c r="D2" s="51"/>
      <c r="E2" s="51"/>
      <c r="F2" s="51"/>
      <c r="G2" s="51"/>
    </row>
    <row r="3" spans="1:7" ht="15" customHeight="1" x14ac:dyDescent="0.25">
      <c r="A3" s="49" t="s">
        <v>2</v>
      </c>
      <c r="B3" s="49"/>
      <c r="C3" s="49"/>
      <c r="D3" s="55"/>
      <c r="E3" s="56"/>
      <c r="F3" s="56"/>
      <c r="G3" s="57"/>
    </row>
    <row r="4" spans="1:7" ht="5.0999999999999996" customHeight="1" x14ac:dyDescent="0.25">
      <c r="A4" s="50"/>
      <c r="B4" s="50"/>
      <c r="C4" s="50"/>
      <c r="D4" s="50"/>
      <c r="E4" s="50"/>
      <c r="F4" s="50"/>
      <c r="G4" s="50"/>
    </row>
    <row r="5" spans="1:7" x14ac:dyDescent="0.25">
      <c r="A5" s="49" t="s">
        <v>3</v>
      </c>
      <c r="B5" s="49"/>
      <c r="C5" s="49"/>
      <c r="D5" s="52"/>
      <c r="E5" s="53"/>
      <c r="F5" s="53"/>
      <c r="G5" s="54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49" t="s">
        <v>21</v>
      </c>
      <c r="B7" s="49"/>
      <c r="C7" s="49"/>
      <c r="D7" s="52"/>
      <c r="E7" s="53"/>
      <c r="F7" s="53"/>
      <c r="G7" s="54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51.75" customHeight="1" x14ac:dyDescent="0.25">
      <c r="A9" s="2"/>
      <c r="B9" s="2"/>
      <c r="C9" s="2"/>
      <c r="D9" s="2"/>
      <c r="E9" s="47" t="s">
        <v>23</v>
      </c>
      <c r="F9" s="47"/>
      <c r="G9" s="47"/>
    </row>
    <row r="10" spans="1:7" ht="20.100000000000001" customHeight="1" x14ac:dyDescent="0.25">
      <c r="A10" s="77" t="s">
        <v>4</v>
      </c>
      <c r="B10" s="77"/>
      <c r="C10" s="77"/>
      <c r="D10" s="77"/>
      <c r="E10" s="77"/>
      <c r="F10" s="77"/>
      <c r="G10" s="77"/>
    </row>
    <row r="11" spans="1:7" ht="30" customHeight="1" x14ac:dyDescent="0.25">
      <c r="A11" s="76" t="s">
        <v>22</v>
      </c>
      <c r="B11" s="76"/>
      <c r="C11" s="76"/>
      <c r="D11" s="76"/>
      <c r="E11" s="76"/>
      <c r="F11" s="76"/>
      <c r="G11" s="76"/>
    </row>
    <row r="12" spans="1:7" ht="5.0999999999999996" customHeight="1" x14ac:dyDescent="0.25">
      <c r="A12" s="75"/>
      <c r="B12" s="75"/>
      <c r="C12" s="75"/>
      <c r="D12" s="75"/>
      <c r="E12" s="75"/>
      <c r="F12" s="75"/>
      <c r="G12" s="75"/>
    </row>
    <row r="13" spans="1:7" ht="30" customHeight="1" x14ac:dyDescent="0.25">
      <c r="A13" s="47" t="s">
        <v>5</v>
      </c>
      <c r="B13" s="47"/>
      <c r="C13" s="47"/>
      <c r="D13" s="78" t="s">
        <v>9</v>
      </c>
      <c r="E13" s="79"/>
      <c r="F13" s="79"/>
      <c r="G13" s="80"/>
    </row>
    <row r="14" spans="1:7" ht="5.0999999999999996" customHeight="1" x14ac:dyDescent="0.25">
      <c r="A14" s="37"/>
      <c r="B14" s="37"/>
      <c r="C14" s="38"/>
      <c r="D14" s="3"/>
      <c r="E14" s="3"/>
      <c r="F14" s="3"/>
      <c r="G14" s="3"/>
    </row>
    <row r="15" spans="1:7" ht="30" customHeight="1" x14ac:dyDescent="0.25">
      <c r="A15" s="47" t="s">
        <v>6</v>
      </c>
      <c r="B15" s="47"/>
      <c r="C15" s="47"/>
      <c r="D15" s="72"/>
      <c r="E15" s="73"/>
      <c r="F15" s="73"/>
      <c r="G15" s="74"/>
    </row>
    <row r="16" spans="1:7" ht="5.0999999999999996" customHeight="1" x14ac:dyDescent="0.25">
      <c r="A16" s="39"/>
      <c r="B16" s="39"/>
      <c r="C16" s="39"/>
      <c r="E16"/>
    </row>
    <row r="17" spans="1:7" ht="69.75" customHeight="1" x14ac:dyDescent="0.25">
      <c r="A17" s="47" t="s">
        <v>17</v>
      </c>
      <c r="B17" s="47"/>
      <c r="C17" s="47"/>
      <c r="D17" s="72"/>
      <c r="E17" s="73"/>
      <c r="F17" s="73"/>
      <c r="G17" s="74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10</v>
      </c>
      <c r="B19" s="66" t="s">
        <v>0</v>
      </c>
      <c r="C19" s="67"/>
      <c r="D19" s="68"/>
      <c r="E19" s="36" t="s">
        <v>12</v>
      </c>
      <c r="F19" s="35" t="s">
        <v>1</v>
      </c>
      <c r="G19" s="34" t="s">
        <v>20</v>
      </c>
    </row>
    <row r="20" spans="1:7" ht="50.1" customHeight="1" x14ac:dyDescent="0.25">
      <c r="A20" s="12"/>
      <c r="B20" s="69" t="str">
        <f>IF(A20&gt;0,INDEX(Asortyment!$A$1:$D$137,MATCH(A20,Asortyment!$A$1:$A$137,),MATCH(B$19,Asortyment!$A$1:$B$1,))," ← Proszę podać kod produktu. Kody znajdziesz w arkuszu ASORTYMENT.")</f>
        <v xml:space="preserve"> ← Proszę podać kod produktu. Kody znajdziesz w arkuszu ASORTYMENT.</v>
      </c>
      <c r="C20" s="70"/>
      <c r="D20" s="71"/>
      <c r="E20" s="10">
        <f>IF(A20&gt;0,INDEX(Asortyment!$A$1:$D$137,MATCH(A20,Asortyment!$A$1:$A$137,),MATCH(E$19,Asortyment!$A$1:$D$1,)),0)</f>
        <v>0</v>
      </c>
      <c r="F20" s="11"/>
      <c r="G20" s="6">
        <f t="shared" ref="G20:G28" si="0">E20*F20</f>
        <v>0</v>
      </c>
    </row>
    <row r="21" spans="1:7" ht="50.1" customHeight="1" x14ac:dyDescent="0.25">
      <c r="A21" s="12"/>
      <c r="B21" s="69" t="str">
        <f>IF(A21&gt;0,INDEX(Asortyment!$A$1:$D$137,MATCH(A21,Asortyment!$A$1:$A$137,),MATCH(B$19,Asortyment!$A$1:$B$1,))," ← Proszę podać kod produktu. Kody znajdziesz w arkuszu ASORTYMENT.")</f>
        <v xml:space="preserve"> ← Proszę podać kod produktu. Kody znajdziesz w arkuszu ASORTYMENT.</v>
      </c>
      <c r="C21" s="70"/>
      <c r="D21" s="71"/>
      <c r="E21" s="10">
        <f>IF(A21&gt;0,INDEX(Asortyment!$A$1:$D$137,MATCH(A21,Asortyment!$A$1:$A$137,),MATCH(E$19,Asortyment!$A$1:$D$1,)),0)</f>
        <v>0</v>
      </c>
      <c r="F21" s="11"/>
      <c r="G21" s="6">
        <f t="shared" si="0"/>
        <v>0</v>
      </c>
    </row>
    <row r="22" spans="1:7" ht="50.1" customHeight="1" x14ac:dyDescent="0.25">
      <c r="A22" s="12"/>
      <c r="B22" s="69" t="str">
        <f>IF(A22&gt;0,INDEX(Asortyment!$A$1:$D$137,MATCH(A22,Asortyment!$A$1:$A$137,),MATCH(B$19,Asortyment!$A$1:$B$1,))," ← Proszę podać kod produktu. Kody znajdziesz w arkuszu ASORTYMENT.")</f>
        <v xml:space="preserve"> ← Proszę podać kod produktu. Kody znajdziesz w arkuszu ASORTYMENT.</v>
      </c>
      <c r="C22" s="70"/>
      <c r="D22" s="71"/>
      <c r="E22" s="10">
        <f>IF(A22&gt;0,INDEX(Asortyment!$A$1:$D$137,MATCH(A22,Asortyment!$A$1:$A$137,),MATCH(E$19,Asortyment!$A$1:$D$1,)),0)</f>
        <v>0</v>
      </c>
      <c r="F22" s="11"/>
      <c r="G22" s="6">
        <f t="shared" si="0"/>
        <v>0</v>
      </c>
    </row>
    <row r="23" spans="1:7" ht="50.1" customHeight="1" x14ac:dyDescent="0.25">
      <c r="A23" s="12"/>
      <c r="B23" s="69" t="str">
        <f>IF(A23&gt;0,INDEX(Asortyment!$A$1:$D$137,MATCH(A23,Asortyment!$A$1:$A$137,),MATCH(B$19,Asortyment!$A$1:$B$1,))," ← Proszę podać kod produktu. Kody znajdziesz w arkuszu ASORTYMENT.")</f>
        <v xml:space="preserve"> ← Proszę podać kod produktu. Kody znajdziesz w arkuszu ASORTYMENT.</v>
      </c>
      <c r="C23" s="70"/>
      <c r="D23" s="71"/>
      <c r="E23" s="10">
        <f>IF(A23&gt;0,INDEX(Asortyment!$A$1:$D$137,MATCH(A23,Asortyment!$A$1:$A$137,),MATCH(E$19,Asortyment!$A$1:$D$1,)),0)</f>
        <v>0</v>
      </c>
      <c r="F23" s="11"/>
      <c r="G23" s="6">
        <f t="shared" si="0"/>
        <v>0</v>
      </c>
    </row>
    <row r="24" spans="1:7" ht="50.1" customHeight="1" x14ac:dyDescent="0.25">
      <c r="A24" s="12"/>
      <c r="B24" s="69" t="str">
        <f>IF(A24&gt;0,INDEX(Asortyment!$A$1:$D$137,MATCH(A24,Asortyment!$A$1:$A$137,),MATCH(B$19,Asortyment!$A$1:$B$1,))," ← Proszę podać kod produktu. Kody znajdziesz w arkuszu ASORTYMENT.")</f>
        <v xml:space="preserve"> ← Proszę podać kod produktu. Kody znajdziesz w arkuszu ASORTYMENT.</v>
      </c>
      <c r="C24" s="70"/>
      <c r="D24" s="71"/>
      <c r="E24" s="10">
        <f>IF(A24&gt;0,INDEX(Asortyment!$A$1:$D$137,MATCH(A24,Asortyment!$A$1:$A$137,),MATCH(E$19,Asortyment!$A$1:$D$1,)),0)</f>
        <v>0</v>
      </c>
      <c r="F24" s="11"/>
      <c r="G24" s="6">
        <f t="shared" si="0"/>
        <v>0</v>
      </c>
    </row>
    <row r="25" spans="1:7" ht="26.1" customHeight="1" x14ac:dyDescent="0.25">
      <c r="A25" s="12"/>
      <c r="B25" s="69" t="str">
        <f>IF(A25&gt;0,INDEX(Asortyment!$A$1:$D$137,MATCH(A25,Asortyment!$A$1:$A$137,),MATCH(B$19,Asortyment!$A$1:$B$1,))," ← Proszę podać kod produktu. Kody znajdziesz w arkuszu ASORTYMENT.")</f>
        <v xml:space="preserve"> ← Proszę podać kod produktu. Kody znajdziesz w arkuszu ASORTYMENT.</v>
      </c>
      <c r="C25" s="70"/>
      <c r="D25" s="71"/>
      <c r="E25" s="10">
        <f>IF(A25&gt;0,INDEX(Asortyment!$A$1:$D$137,MATCH(A25,Asortyment!$A$1:$A$137,),MATCH(E$19,Asortyment!$A$1:$D$1,)),0)</f>
        <v>0</v>
      </c>
      <c r="F25" s="11"/>
      <c r="G25" s="6">
        <f t="shared" si="0"/>
        <v>0</v>
      </c>
    </row>
    <row r="26" spans="1:7" ht="26.1" customHeight="1" x14ac:dyDescent="0.25">
      <c r="A26" s="12"/>
      <c r="B26" s="69" t="str">
        <f>IF(A26&gt;0,INDEX(Asortyment!$A$1:$D$137,MATCH(A26,Asortyment!$A$1:$A$137,),MATCH(B$19,Asortyment!$A$1:$B$1,))," ← Proszę podać kod produktu. Kody znajdziesz w arkuszu ASORTYMENT.")</f>
        <v xml:space="preserve"> ← Proszę podać kod produktu. Kody znajdziesz w arkuszu ASORTYMENT.</v>
      </c>
      <c r="C26" s="70"/>
      <c r="D26" s="71"/>
      <c r="E26" s="10">
        <f>IF(A26&gt;0,INDEX(Asortyment!$A$1:$D$137,MATCH(A26,Asortyment!$A$1:$A$137,),MATCH(E$19,Asortyment!$A$1:$D$1,)),0)</f>
        <v>0</v>
      </c>
      <c r="F26" s="11"/>
      <c r="G26" s="6">
        <f t="shared" si="0"/>
        <v>0</v>
      </c>
    </row>
    <row r="27" spans="1:7" ht="26.1" customHeight="1" x14ac:dyDescent="0.25">
      <c r="A27" s="12"/>
      <c r="B27" s="69" t="str">
        <f>IF(A27&gt;0,INDEX(Asortyment!$A$1:$D$137,MATCH(A27,Asortyment!$A$1:$A$137,),MATCH(B$19,Asortyment!$A$1:$B$1,))," ← Proszę podać kod produktu. Kody znajdziesz w arkuszu ASORTYMENT.")</f>
        <v xml:space="preserve"> ← Proszę podać kod produktu. Kody znajdziesz w arkuszu ASORTYMENT.</v>
      </c>
      <c r="C27" s="70"/>
      <c r="D27" s="71"/>
      <c r="E27" s="10">
        <f>IF(A27&gt;0,INDEX(Asortyment!$A$1:$D$137,MATCH(A27,Asortyment!$A$1:$A$137,),MATCH(E$19,Asortyment!$A$1:$D$1,)),0)</f>
        <v>0</v>
      </c>
      <c r="F27" s="11"/>
      <c r="G27" s="6">
        <f t="shared" si="0"/>
        <v>0</v>
      </c>
    </row>
    <row r="28" spans="1:7" ht="26.1" customHeight="1" x14ac:dyDescent="0.25">
      <c r="A28" s="12"/>
      <c r="B28" s="69" t="str">
        <f>IF(A28&gt;0,INDEX(Asortyment!$A$1:$D$137,MATCH(A28,Asortyment!$A$1:$A$137,),MATCH(B$19,Asortyment!$A$1:$B$1,))," ← Proszę podać kod produktu. Kody znajdziesz w arkuszu ASORTYMENT.")</f>
        <v xml:space="preserve"> ← Proszę podać kod produktu. Kody znajdziesz w arkuszu ASORTYMENT.</v>
      </c>
      <c r="C28" s="70"/>
      <c r="D28" s="71"/>
      <c r="E28" s="10">
        <f>IF(A28&gt;0,INDEX(Asortyment!$A$1:$D$137,MATCH(A28,Asortyment!$A$1:$A$137,),MATCH(E$19,Asortyment!$A$1:$D$1,)),0)</f>
        <v>0</v>
      </c>
      <c r="F28" s="11"/>
      <c r="G28" s="6">
        <f t="shared" si="0"/>
        <v>0</v>
      </c>
    </row>
    <row r="29" spans="1:7" ht="26.1" customHeight="1" x14ac:dyDescent="0.25">
      <c r="A29" s="12"/>
      <c r="B29" s="69" t="str">
        <f>IF(A29&gt;0,INDEX(Asortyment!$A$1:$D$137,MATCH(A29,Asortyment!$A$1:$A$137,),MATCH(B$19,Asortyment!$A$1:$B$1,))," ← Proszę podać kod produktu. Kody znajdziesz w arkuszu ASORTYMENT.")</f>
        <v xml:space="preserve"> ← Proszę podać kod produktu. Kody znajdziesz w arkuszu ASORTYMENT.</v>
      </c>
      <c r="C29" s="70"/>
      <c r="D29" s="71"/>
      <c r="E29" s="10">
        <f>IF(A29&gt;0,INDEX(Asortyment!$A$1:$D$137,MATCH(A29,Asortyment!$A$1:$A$137,),MATCH(E$19,Asortyment!$A$1:$D$1,)),0)</f>
        <v>0</v>
      </c>
      <c r="F29" s="11"/>
      <c r="G29" s="6">
        <f t="shared" ref="G29" si="1">E29*F29</f>
        <v>0</v>
      </c>
    </row>
    <row r="30" spans="1:7" ht="20.100000000000001" customHeight="1" thickBot="1" x14ac:dyDescent="0.3">
      <c r="A30" s="63" t="s">
        <v>8</v>
      </c>
      <c r="B30" s="64"/>
      <c r="C30" s="64"/>
      <c r="D30" s="64"/>
      <c r="E30" s="65"/>
      <c r="F30" s="61">
        <f>SUM(G20:G29)</f>
        <v>0</v>
      </c>
      <c r="G30" s="62"/>
    </row>
    <row r="32" spans="1:7" ht="30" customHeight="1" x14ac:dyDescent="0.25">
      <c r="E32" s="60"/>
      <c r="F32" s="60"/>
      <c r="G32" s="60"/>
    </row>
    <row r="33" spans="2:7" x14ac:dyDescent="0.25">
      <c r="B33" s="58" t="s">
        <v>7</v>
      </c>
      <c r="C33" s="58"/>
      <c r="D33" s="59" t="s">
        <v>11</v>
      </c>
      <c r="E33" s="59"/>
      <c r="F33" s="59"/>
      <c r="G33" s="59"/>
    </row>
  </sheetData>
  <sheetProtection algorithmName="SHA-512" hashValue="+yvjOmitu4Uew2Vcpd0XJSDliF2Qqzzbccg9V+GgO0o55zwASpcppTKPxVIX9w/o6WFb5qyY9dUrI8Mkb6oU9w==" saltValue="nZNFY9HiBRxZf0oURR0ULQ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6">
    <mergeCell ref="A17:C17"/>
    <mergeCell ref="D17:G17"/>
    <mergeCell ref="A12:G12"/>
    <mergeCell ref="A11:G11"/>
    <mergeCell ref="A10:G10"/>
    <mergeCell ref="A13:C13"/>
    <mergeCell ref="A15:C15"/>
    <mergeCell ref="D15:G15"/>
    <mergeCell ref="D13:G13"/>
    <mergeCell ref="B19:D19"/>
    <mergeCell ref="B20:D20"/>
    <mergeCell ref="B22:D22"/>
    <mergeCell ref="B21:D21"/>
    <mergeCell ref="B29:D29"/>
    <mergeCell ref="B28:D28"/>
    <mergeCell ref="B27:D27"/>
    <mergeCell ref="B26:D26"/>
    <mergeCell ref="B23:D23"/>
    <mergeCell ref="B24:D24"/>
    <mergeCell ref="B25:D25"/>
    <mergeCell ref="B33:C33"/>
    <mergeCell ref="D33:G33"/>
    <mergeCell ref="E32:G32"/>
    <mergeCell ref="F30:G30"/>
    <mergeCell ref="A30:E30"/>
    <mergeCell ref="E9:G9"/>
    <mergeCell ref="F1:G1"/>
    <mergeCell ref="A5:C5"/>
    <mergeCell ref="A3:C3"/>
    <mergeCell ref="A4:G4"/>
    <mergeCell ref="A2:G2"/>
    <mergeCell ref="D5:G5"/>
    <mergeCell ref="D3:G3"/>
    <mergeCell ref="A1:D1"/>
    <mergeCell ref="A7:C7"/>
    <mergeCell ref="D7:G7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showGridLines="0" showRowColHeaders="0" tabSelected="1" zoomScaleNormal="100" workbookViewId="0">
      <pane ySplit="1" topLeftCell="A2" activePane="bottomLeft" state="frozen"/>
      <selection pane="bottomLeft" activeCell="K4" sqref="K4"/>
    </sheetView>
  </sheetViews>
  <sheetFormatPr defaultColWidth="8.85546875" defaultRowHeight="12.75" x14ac:dyDescent="0.2"/>
  <cols>
    <col min="1" max="1" width="6.5703125" style="16" customWidth="1"/>
    <col min="2" max="2" width="67.5703125" style="9" customWidth="1"/>
    <col min="3" max="3" width="14.85546875" style="9" customWidth="1"/>
    <col min="4" max="4" width="9.42578125" style="9" customWidth="1"/>
    <col min="5" max="5" width="95.140625" style="9" customWidth="1"/>
    <col min="6" max="16384" width="8.85546875" style="9"/>
  </cols>
  <sheetData>
    <row r="1" spans="1:5" ht="49.5" customHeight="1" x14ac:dyDescent="0.2">
      <c r="A1" s="26" t="s">
        <v>10</v>
      </c>
      <c r="B1" s="27" t="s">
        <v>0</v>
      </c>
      <c r="C1" s="28" t="s">
        <v>19</v>
      </c>
      <c r="D1" s="29" t="s">
        <v>12</v>
      </c>
      <c r="E1" s="30" t="s">
        <v>31</v>
      </c>
    </row>
    <row r="2" spans="1:5" ht="39.950000000000003" customHeight="1" x14ac:dyDescent="0.2">
      <c r="A2" s="81" t="s">
        <v>30</v>
      </c>
      <c r="B2" s="82"/>
      <c r="C2" s="82"/>
      <c r="D2" s="82"/>
      <c r="E2" s="83"/>
    </row>
    <row r="3" spans="1:5" ht="48" x14ac:dyDescent="0.2">
      <c r="A3" s="15">
        <v>1</v>
      </c>
      <c r="B3" s="40" t="s">
        <v>24</v>
      </c>
      <c r="C3" s="31" t="s">
        <v>13</v>
      </c>
      <c r="D3" s="32">
        <v>321.95</v>
      </c>
      <c r="E3" s="33" t="s">
        <v>32</v>
      </c>
    </row>
    <row r="4" spans="1:5" ht="48" x14ac:dyDescent="0.2">
      <c r="A4" s="15">
        <v>2</v>
      </c>
      <c r="B4" s="40" t="s">
        <v>25</v>
      </c>
      <c r="C4" s="31" t="s">
        <v>18</v>
      </c>
      <c r="D4" s="32">
        <v>420.33</v>
      </c>
      <c r="E4" s="33" t="s">
        <v>33</v>
      </c>
    </row>
    <row r="5" spans="1:5" ht="48" x14ac:dyDescent="0.2">
      <c r="A5" s="15">
        <v>3</v>
      </c>
      <c r="B5" s="40" t="s">
        <v>26</v>
      </c>
      <c r="C5" s="31" t="s">
        <v>14</v>
      </c>
      <c r="D5" s="32">
        <v>491.87</v>
      </c>
      <c r="E5" s="33" t="s">
        <v>34</v>
      </c>
    </row>
    <row r="6" spans="1:5" ht="48" x14ac:dyDescent="0.2">
      <c r="A6" s="15">
        <v>4</v>
      </c>
      <c r="B6" s="40" t="s">
        <v>27</v>
      </c>
      <c r="C6" s="31" t="s">
        <v>15</v>
      </c>
      <c r="D6" s="32">
        <v>626.02</v>
      </c>
      <c r="E6" s="33" t="s">
        <v>35</v>
      </c>
    </row>
    <row r="7" spans="1:5" ht="30" customHeight="1" x14ac:dyDescent="0.25">
      <c r="A7" s="15">
        <v>5</v>
      </c>
      <c r="B7" s="40" t="s">
        <v>28</v>
      </c>
      <c r="C7" s="31" t="s">
        <v>15</v>
      </c>
      <c r="D7" s="32">
        <v>210.16</v>
      </c>
      <c r="E7" s="41" t="s">
        <v>36</v>
      </c>
    </row>
    <row r="8" spans="1:5" ht="30" customHeight="1" thickBot="1" x14ac:dyDescent="0.3">
      <c r="A8" s="42">
        <v>6</v>
      </c>
      <c r="B8" s="43" t="s">
        <v>29</v>
      </c>
      <c r="C8" s="44" t="s">
        <v>16</v>
      </c>
      <c r="D8" s="45">
        <v>210.16</v>
      </c>
      <c r="E8" s="46" t="s">
        <v>36</v>
      </c>
    </row>
    <row r="9" spans="1:5" ht="15" x14ac:dyDescent="0.2">
      <c r="A9" s="17"/>
      <c r="B9" s="18"/>
      <c r="C9" s="18"/>
      <c r="D9" s="19"/>
    </row>
    <row r="10" spans="1:5" ht="15" x14ac:dyDescent="0.2">
      <c r="A10" s="17"/>
      <c r="B10" s="18"/>
      <c r="C10" s="18"/>
      <c r="D10" s="19"/>
    </row>
    <row r="11" spans="1:5" ht="15" x14ac:dyDescent="0.2">
      <c r="A11" s="17"/>
      <c r="B11" s="20"/>
      <c r="C11" s="20"/>
      <c r="D11" s="19"/>
    </row>
    <row r="12" spans="1:5" ht="24" customHeight="1" x14ac:dyDescent="0.2">
      <c r="A12" s="17"/>
      <c r="B12" s="20"/>
      <c r="C12" s="20"/>
      <c r="D12" s="19"/>
    </row>
    <row r="13" spans="1:5" ht="24" customHeight="1" x14ac:dyDescent="0.25">
      <c r="A13" s="21"/>
      <c r="B13" s="22"/>
      <c r="C13" s="22"/>
      <c r="D13" s="23"/>
    </row>
    <row r="14" spans="1:5" ht="24" customHeight="1" x14ac:dyDescent="0.25">
      <c r="A14" s="21"/>
      <c r="B14" s="22"/>
      <c r="C14" s="22"/>
      <c r="D14" s="24"/>
    </row>
    <row r="15" spans="1:5" ht="24" customHeight="1" x14ac:dyDescent="0.25">
      <c r="A15" s="21"/>
      <c r="B15" s="22"/>
      <c r="C15" s="22"/>
      <c r="D15" s="23"/>
    </row>
    <row r="16" spans="1:5" ht="24" customHeight="1" x14ac:dyDescent="0.25">
      <c r="A16" s="21"/>
      <c r="B16" s="22"/>
      <c r="C16" s="22"/>
      <c r="D16" s="25"/>
    </row>
    <row r="17" spans="1:4" ht="24" customHeight="1" x14ac:dyDescent="0.25">
      <c r="A17" s="21"/>
      <c r="B17" s="22"/>
      <c r="C17" s="22"/>
      <c r="D17" s="23"/>
    </row>
    <row r="18" spans="1:4" ht="24" customHeight="1" x14ac:dyDescent="0.25">
      <c r="A18" s="21"/>
      <c r="B18" s="22"/>
      <c r="C18" s="22"/>
      <c r="D18" s="23"/>
    </row>
  </sheetData>
  <sheetProtection algorithmName="SHA-512" hashValue="ZYz7CXPVh3Z78RXtUitJjYVoWuKu5vxzjMiif9kq0YsiTK2tLTYRaOAflPOKbkzHRdm0OESIC8b9b7FHUXidjg==" saltValue="L+gL/jsDropj34CP0kaCwQ==" spinCount="100000" sheet="1" objects="1" scenarios="1"/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mergeCells count="1">
    <mergeCell ref="A2:E2"/>
  </mergeCells>
  <hyperlinks>
    <hyperlink ref="E7" r:id="rId2" xr:uid="{34BACB5B-DFD4-41BD-A499-6EE3EBAB73B9}"/>
    <hyperlink ref="E8" r:id="rId3" xr:uid="{63F34133-F83F-4556-9C91-8128EDA922DF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akcesoria komput.</vt:lpstr>
      <vt:lpstr>Asortyment</vt:lpstr>
      <vt:lpstr>'Zamówienie - akcesoria komput.'!Obszar_wydruku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2024-09-05T07:00:15Z</dcterms:modified>
</cp:coreProperties>
</file>