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3563D49-1045-41AE-A2FE-E1DD756E485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Zamówienie " sheetId="1" r:id="rId1"/>
    <sheet name="artykuły" sheetId="3" r:id="rId2"/>
    <sheet name="Przeznaczenie środka" sheetId="4" r:id="rId3"/>
  </sheets>
  <definedNames>
    <definedName name="_xlnm.Print_Area" localSheetId="0">'Zamówienie 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16" i="1"/>
  <c r="E17" i="1"/>
  <c r="E18" i="1"/>
  <c r="E19" i="1"/>
  <c r="E20" i="1"/>
  <c r="E21" i="1"/>
  <c r="E22" i="1"/>
  <c r="E23" i="1"/>
  <c r="E24" i="1"/>
  <c r="E25" i="1"/>
  <c r="E26" i="1"/>
  <c r="E27" i="1"/>
  <c r="E16" i="1"/>
  <c r="B18" i="1"/>
  <c r="B19" i="1"/>
  <c r="B20" i="1"/>
  <c r="B21" i="1"/>
  <c r="B22" i="1"/>
  <c r="B23" i="1"/>
  <c r="B24" i="1"/>
  <c r="B25" i="1"/>
  <c r="B26" i="1"/>
  <c r="B27" i="1"/>
  <c r="B17" i="1"/>
  <c r="B16" i="1"/>
  <c r="G1" i="1" l="1"/>
  <c r="H16" i="1" l="1"/>
  <c r="H17" i="1"/>
  <c r="H18" i="1"/>
  <c r="H19" i="1"/>
  <c r="H20" i="1"/>
  <c r="H21" i="1" l="1"/>
  <c r="H22" i="1"/>
  <c r="H23" i="1"/>
  <c r="H24" i="1"/>
  <c r="H25" i="1"/>
  <c r="H26" i="1"/>
  <c r="H27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P5" authorId="0" shapeId="0" xr:uid="{36AA6BC0-1B54-4541-B20B-4BB1A7D6D82E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<sst xmlns="http://schemas.openxmlformats.org/spreadsheetml/2006/main" count="75" uniqueCount="61">
  <si>
    <t>Nazwa artykułu</t>
  </si>
  <si>
    <t>Suma</t>
  </si>
  <si>
    <t>Data zamówienia: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</si>
  <si>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</si>
  <si>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</si>
  <si>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</si>
  <si>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</si>
  <si>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</si>
  <si>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</si>
  <si>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</si>
  <si>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</si>
  <si>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 xml:space="preserve">Akceptacja z-cy Kanclerza ds. ekonomicznych/ Dziekana Wydziału/ Dyrektora </t>
  </si>
  <si>
    <t>KOD</t>
  </si>
  <si>
    <t>Zamawiana ilość j.m. sztuki</t>
  </si>
  <si>
    <t xml:space="preserve">Minimalna zamawiana Ilość </t>
  </si>
  <si>
    <t xml:space="preserve">Minimalna zamawiana ilość </t>
  </si>
  <si>
    <t>Cena jednostkowa
netto za sztukę</t>
  </si>
  <si>
    <t>LIBERTY SWISH  5L</t>
  </si>
  <si>
    <t>E 11 ORANGE SWISH 5L</t>
  </si>
  <si>
    <t>VC 155 VOIGT 1L</t>
  </si>
  <si>
    <t>TRIED N TRUE SWISH 3,78L</t>
  </si>
  <si>
    <t>SIDOLUX PIANKA LAKMA 600ML</t>
  </si>
  <si>
    <t>E 30 ACID SWISH 5L</t>
  </si>
  <si>
    <t>E10 NEUTRAL SWISH 5L</t>
  </si>
  <si>
    <t>E20 ALKALI SWISH 5L</t>
  </si>
  <si>
    <t>JET SWISH 5L</t>
  </si>
  <si>
    <t>NAKRĘTKA Z KRANIKIEM</t>
  </si>
  <si>
    <t xml:space="preserve">Na podstawie umowy nr. POUZ – 362/68/2024/DZP na: „Sukcesywne dostawy profesjonalnych skoncentrowanych środków czystościowych dla jednostek Uniwersytetu Warszawskiego”  </t>
  </si>
  <si>
    <r>
      <t xml:space="preserve">DABEX Kołodziej i Jęczmionka Sp. zo.o.
ul. Żelazna 4, 41-709 Ruda Śląska
</t>
    </r>
    <r>
      <rPr>
        <b/>
        <sz val="8"/>
        <color theme="4" tint="-0.499984740745262"/>
        <rFont val="Calibri"/>
        <family val="2"/>
        <charset val="238"/>
        <scheme val="minor"/>
      </rPr>
      <t>biuro@dabex.net.pl
tel. +48 606 679 352</t>
    </r>
  </si>
  <si>
    <t>Przeznaczenie środka czyszczącego</t>
  </si>
  <si>
    <t xml:space="preserve">1. </t>
  </si>
  <si>
    <t>E11 ORANGE SWISH 5L</t>
  </si>
  <si>
    <t xml:space="preserve">Preparat antypoślizgowy do ręcznego i maszynowego mycia powierzchni podłóg twardych, wodoodpornych, zabezpieczonych i niezabezpieczonych (np. kamień, lastryko, terrakota, gres, wykładziny z tworzyw sztucznych, linoleum itp.), pozostawiający miły zapach, zawierający anionowe środki powierzchniowo czynne oraz min. 5% niejonowe środki powierzchniowo czynne, pH 7-9. Zalecane stężenia robocze wynoszące 0,5-1,0%. </t>
  </si>
  <si>
    <t xml:space="preserve">2. </t>
  </si>
  <si>
    <t>LIBERTY SWISH 5L</t>
  </si>
  <si>
    <t>Preparat doczyszczający (zdzieracz/stripper)- do gruntownego czyszczenia i zmywania starych powłok ochronnych i trudnych zabrudzeń z powierzchni odpornych na alkalia (granit, gres, wykładzina PCV  itp.) pH 11-14. Preparat niewymagający spłukiwania przed nałożeniem powłoki ochronnej. Zalecane stężenie robocze nie przekraczające 25%.</t>
  </si>
  <si>
    <t>3.</t>
  </si>
  <si>
    <t>Preparat doczyszczający (zdzieracz/stripper) - do gruntownego czyszczenia i zmywania starych powłok ochronnych i trudnych zabrudzeń z powierzchni wrażliwych na alkalia, możliwy do stosowania na linoleum, marmurze, itp., pH 9-11. Zalecane stężenie robocze nie przekraczające 25% lub produkt o pH 8-9 dla roztworu roboczego 30%.</t>
  </si>
  <si>
    <t>4.</t>
  </si>
  <si>
    <t xml:space="preserve">5. </t>
  </si>
  <si>
    <t>Preparat do czyszczenia i pielęgnacji podłóg drewnianych lakierowanych oraz paneli podłogowych. Środek antypoślizgowy, niepalny, zawierający niejonowe środki powierzchniowo czynne. Bez właściwości silnie nabłyszczających powierzchnię. pH ok.7</t>
  </si>
  <si>
    <t>Preparat do czyszczenia i pielęgnacji podłóg drewnianych olejowanych. Odpowiedni do mycia podłóg zabezpieczonych preparatem marki Arboritec. Środek antypoślizgowy, niepalny. Produkt biodegradowalny. pH ok. 7. Zalecane stężenie robocze 0,5-1,0%.</t>
  </si>
  <si>
    <t>6.</t>
  </si>
  <si>
    <t xml:space="preserve">Preparat do konserwacji i odnawiania drewnianych podłóg olejowanych, zabezpieczonych preparatem marki Arboritec. pH 9-9,5. Zalecane stężenie robocze nie wyższe niż 10%. </t>
  </si>
  <si>
    <t>7.</t>
  </si>
  <si>
    <t>Preparat do zabezpieczania podłóg twardych np. kamiennych (granit, marmur), z PCV poprzez tworzenie połyskowej powłoki antypoślizgowej  pH 7,5-9. Gotowy do użycia.</t>
  </si>
  <si>
    <t xml:space="preserve">8. </t>
  </si>
  <si>
    <t>Preparat do ręcznego czyszczenia wykładzin dywanowych naturalnych i syntetycznych, dywanów bez użycia maszyn szorujących i wytwornic piany. Preparat do nanoszenia w formie piany i usuwany odkurzaczem na sucho. Preparat nie może zawierać rozjaśniaczy oraz wybielaczy. Likwiduje nieprzyjemne zapachy, pozostawiając w pomieszczeniu przyjemny zapach.   
pH 8-9. Gotowy do użycia.</t>
  </si>
  <si>
    <t>10.</t>
  </si>
  <si>
    <t>E30 ACID SWISH 5L</t>
  </si>
  <si>
    <t>Preparat zapachowy, kwasowy do utrzymania higieny w pomieszczeniach sanitarnych (posadzki, ściany, akcesoria sanitarne, umywalki, armatura). Preparat musi skutecznie usuwać osady wapienne i pozostałości mydła oraz zawierać niejonowe środki powierzchniowo czynne, kwas nieorganiczny i inhibitory korozji które zapewniają, że jest  bezpieczny dla chromu, pH 1-3, stężenie robocze 0,5-1,0%</t>
  </si>
  <si>
    <t>9.</t>
  </si>
  <si>
    <t>Preparat do ręcznego zmywania wszelkich powierzchni wodoodpornych, ponad podłogami (meble, ściany, drzwi itp.), szybko wysychający bez smug i zacieków, zawierający mieszaninę alkoholu i związków powierzchniowo czynnych. pH 6-10. Zalecane stężenie robocze 0,5-1,0%</t>
  </si>
  <si>
    <t>11.</t>
  </si>
  <si>
    <t>Preparat gruntownie czyszczący przeznaczony do ręcznego i maszynowego mycia wodoodpornych powierzchni podłogowych o mikroporowatej strukturze, szybko wysychający. pH 9-13. Zalecane stężenie robocze 0,5-1,0%</t>
  </si>
  <si>
    <t xml:space="preserve">12. </t>
  </si>
  <si>
    <t>Preparat do skutecznego czyszczenia powierzchni zmywalnych tj. tworzywa sztuczne, beton, kostka betonowa, usuwający ślady opon, oleje, smary oraz zwulkanizowaną gumę, zawiera niejonowe środki powierzchniowo czynne. Nadaje się do stosowania w miejscach przygotowywania i przechowywania żywności.  pH 9-13. Zalecane stężenie robocze 0,5-5,0%</t>
  </si>
  <si>
    <t>13.</t>
  </si>
  <si>
    <t>Nakrętka z kranikiem dozującym odpowiednia dla kanistra o pojemności większej niż 1 litr i nie większej niż 5 litrów proponowanego produktu</t>
  </si>
  <si>
    <t>CLEANER ARBORITEC 3L</t>
  </si>
  <si>
    <t>OIL REFRESHER ARBORITEC 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</si>
</sst>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\ 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theme="4" tint="-0.499984740745262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left"/>
    </xf>
    <xf numFmtId="0" fontId="6" fillId="0" borderId="6" xfId="0" applyFont="1" applyFill="1" applyBorder="1" applyAlignment="1">
      <alignment horizontal="center" textRotation="90" wrapText="1"/>
    </xf>
    <xf numFmtId="164" fontId="6" fillId="0" borderId="6" xfId="0" applyNumberFormat="1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textRotation="90"/>
    </xf>
    <xf numFmtId="164" fontId="0" fillId="0" borderId="9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5" xfId="0" applyFont="1" applyFill="1" applyBorder="1" applyAlignment="1">
      <alignment horizontal="right" vertical="center"/>
    </xf>
    <xf numFmtId="0" fontId="13" fillId="0" borderId="0" xfId="1"/>
    <xf numFmtId="0" fontId="3" fillId="0" borderId="8" xfId="1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textRotation="90" wrapText="1"/>
    </xf>
    <xf numFmtId="164" fontId="6" fillId="0" borderId="6" xfId="1" applyNumberFormat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right"/>
    </xf>
    <xf numFmtId="0" fontId="5" fillId="0" borderId="6" xfId="1" applyFont="1" applyFill="1" applyBorder="1" applyAlignment="1"/>
    <xf numFmtId="0" fontId="5" fillId="2" borderId="2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164" fontId="3" fillId="0" borderId="3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14" xfId="0" applyBorder="1" applyAlignment="1">
      <alignment horizontal="center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2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7" fillId="0" borderId="0" xfId="0" applyFont="1" applyAlignment="1">
      <alignment horizontal="right"/>
    </xf>
    <xf numFmtId="165" fontId="8" fillId="0" borderId="0" xfId="0" applyNumberFormat="1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3" borderId="1" xfId="0" quotePrefix="1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zoomScaleNormal="100" zoomScaleSheetLayoutView="100" workbookViewId="0">
      <selection activeCell="B18" sqref="B18:D18"/>
    </sheetView>
  </sheetViews>
  <sheetFormatPr defaultRowHeight="15" x14ac:dyDescent="0.25"/>
  <cols>
    <col min="1" max="2" width="3.7109375" customWidth="1"/>
    <col min="3" max="3" width="24.7109375" customWidth="1"/>
    <col min="4" max="4" width="29.7109375" customWidth="1"/>
    <col min="5" max="5" width="6.7109375" style="2" customWidth="1"/>
    <col min="6" max="6" width="9.7109375" style="1" customWidth="1"/>
    <col min="7" max="7" width="6.7109375" style="14" customWidth="1"/>
    <col min="8" max="8" width="12.7109375" customWidth="1"/>
    <col min="9" max="9" width="0" hidden="1" customWidth="1"/>
  </cols>
  <sheetData>
    <row r="1" spans="1:8" x14ac:dyDescent="0.25">
      <c r="A1" s="63"/>
      <c r="B1" s="63"/>
      <c r="C1" s="63"/>
      <c r="D1" s="63"/>
      <c r="E1" s="59" t="s">
        <v>2</v>
      </c>
      <c r="F1" s="59"/>
      <c r="G1" s="60">
        <f ca="1">NOW()</f>
        <v>45929.592428124997</v>
      </c>
      <c r="H1" s="60"/>
    </row>
    <row r="2" spans="1:8" ht="5.0999999999999996" customHeight="1" x14ac:dyDescent="0.25">
      <c r="A2" s="63"/>
      <c r="B2" s="63"/>
      <c r="C2" s="63"/>
      <c r="D2" s="63"/>
      <c r="E2" s="63"/>
      <c r="F2" s="63"/>
      <c r="G2" s="63"/>
      <c r="H2" s="63"/>
    </row>
    <row r="3" spans="1:8" ht="15" customHeight="1" x14ac:dyDescent="0.25">
      <c r="A3" s="61" t="s">
        <v>3</v>
      </c>
      <c r="B3" s="61"/>
      <c r="C3" s="61"/>
      <c r="D3" s="67"/>
      <c r="E3" s="68"/>
      <c r="F3" s="68"/>
      <c r="G3" s="68"/>
      <c r="H3" s="69"/>
    </row>
    <row r="4" spans="1:8" ht="5.0999999999999996" customHeight="1" x14ac:dyDescent="0.25">
      <c r="A4" s="62"/>
      <c r="B4" s="62"/>
      <c r="C4" s="62"/>
      <c r="D4" s="62"/>
      <c r="E4" s="62"/>
      <c r="F4" s="62"/>
      <c r="G4" s="62"/>
      <c r="H4" s="62"/>
    </row>
    <row r="5" spans="1:8" x14ac:dyDescent="0.25">
      <c r="A5" s="61" t="s">
        <v>4</v>
      </c>
      <c r="B5" s="61"/>
      <c r="C5" s="61"/>
      <c r="D5" s="64"/>
      <c r="E5" s="65"/>
      <c r="F5" s="65"/>
      <c r="G5" s="65"/>
      <c r="H5" s="66"/>
    </row>
    <row r="6" spans="1:8" ht="5.0999999999999996" customHeight="1" x14ac:dyDescent="0.25">
      <c r="A6" s="7"/>
      <c r="B6" s="7"/>
      <c r="C6" s="7"/>
      <c r="D6" s="6"/>
      <c r="E6" s="6"/>
      <c r="F6" s="6"/>
      <c r="G6" s="6"/>
      <c r="H6" s="6"/>
    </row>
    <row r="7" spans="1:8" ht="51.75" customHeight="1" x14ac:dyDescent="0.25">
      <c r="A7" s="4"/>
      <c r="B7" s="4"/>
      <c r="C7" s="4"/>
      <c r="D7" s="4"/>
      <c r="E7" s="55" t="s">
        <v>28</v>
      </c>
      <c r="F7" s="55"/>
      <c r="G7" s="55"/>
      <c r="H7" s="55"/>
    </row>
    <row r="8" spans="1:8" ht="20.100000000000001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</row>
    <row r="9" spans="1:8" ht="30" customHeight="1" x14ac:dyDescent="0.25">
      <c r="A9" s="57" t="s">
        <v>27</v>
      </c>
      <c r="B9" s="57"/>
      <c r="C9" s="57"/>
      <c r="D9" s="57"/>
      <c r="E9" s="57"/>
      <c r="F9" s="57"/>
      <c r="G9" s="57"/>
      <c r="H9" s="57"/>
    </row>
    <row r="10" spans="1:8" ht="5.0999999999999996" customHeight="1" x14ac:dyDescent="0.25">
      <c r="A10" s="58"/>
      <c r="B10" s="58"/>
      <c r="C10" s="58"/>
      <c r="D10" s="58"/>
      <c r="E10" s="58"/>
      <c r="F10" s="58"/>
      <c r="G10" s="58"/>
      <c r="H10" s="58"/>
    </row>
    <row r="11" spans="1:8" ht="30" customHeight="1" x14ac:dyDescent="0.25">
      <c r="A11" s="40" t="s">
        <v>6</v>
      </c>
      <c r="B11" s="40"/>
      <c r="C11" s="40"/>
      <c r="D11" s="45" t="s">
        <v>10</v>
      </c>
      <c r="E11" s="46"/>
      <c r="F11" s="46"/>
      <c r="G11" s="46"/>
      <c r="H11" s="47"/>
    </row>
    <row r="12" spans="1:8" ht="5.0999999999999996" customHeight="1" x14ac:dyDescent="0.25">
      <c r="A12" s="12"/>
      <c r="B12" s="12"/>
      <c r="C12" s="13"/>
      <c r="D12" s="5"/>
      <c r="E12" s="5"/>
      <c r="F12" s="5"/>
      <c r="G12" s="5"/>
      <c r="H12" s="5"/>
    </row>
    <row r="13" spans="1:8" ht="30" customHeight="1" x14ac:dyDescent="0.25">
      <c r="A13" s="41" t="s">
        <v>7</v>
      </c>
      <c r="B13" s="41"/>
      <c r="C13" s="41"/>
      <c r="D13" s="42"/>
      <c r="E13" s="43"/>
      <c r="F13" s="43"/>
      <c r="G13" s="43"/>
      <c r="H13" s="44"/>
    </row>
    <row r="14" spans="1:8" ht="5.0999999999999996" customHeight="1" thickBot="1" x14ac:dyDescent="0.3">
      <c r="E14"/>
      <c r="F14"/>
    </row>
    <row r="15" spans="1:8" ht="51.75" customHeight="1" x14ac:dyDescent="0.25">
      <c r="A15" s="15" t="s">
        <v>12</v>
      </c>
      <c r="B15" s="37" t="s">
        <v>0</v>
      </c>
      <c r="C15" s="38"/>
      <c r="D15" s="39"/>
      <c r="E15" s="8" t="s">
        <v>15</v>
      </c>
      <c r="F15" s="9" t="s">
        <v>16</v>
      </c>
      <c r="G15" s="8" t="s">
        <v>13</v>
      </c>
      <c r="H15" s="10" t="s">
        <v>1</v>
      </c>
    </row>
    <row r="16" spans="1:8" s="3" customFormat="1" ht="27" customHeight="1" x14ac:dyDescent="0.25">
      <c r="A16" s="29"/>
      <c r="B16" s="34">
        <f>IF(A16&gt;0,INDEX(artykuły!$A$1:$D$134,MATCH(A16,artykuły!$A$1:$A$134,),MATCH(B$15,artykuły!$A$1:$B$1,)),0)</f>
        <v>0</v>
      </c>
      <c r="C16" s="35"/>
      <c r="D16" s="36"/>
      <c r="E16" s="26">
        <f>IF(A16&gt;0,INDEX(artykuły!$A$1:$D$134,MATCH(A16,artykuły!$A$1:$A$134,),MATCH(E$15,artykuły!$A$1:$C$1,)),0)</f>
        <v>0</v>
      </c>
      <c r="F16" s="27">
        <f>IF(A16&gt;0,INDEX(artykuły!$A$1:$D$134,MATCH(A16,artykuły!$A$1:$A$134,),MATCH(F$15,artykuły!$A$1:$D$1,)),0)</f>
        <v>0</v>
      </c>
      <c r="G16" s="28"/>
      <c r="H16" s="11">
        <f>F16*G16</f>
        <v>0</v>
      </c>
    </row>
    <row r="17" spans="1:8" ht="27" customHeight="1" x14ac:dyDescent="0.25">
      <c r="A17" s="29"/>
      <c r="B17" s="34">
        <f>IF(A17&gt;0,INDEX(artykuły!$A$1:$D$134,MATCH(A17,artykuły!$A$1:$A$134,),MATCH(B$15,artykuły!$A$1:$B$1,)),0)</f>
        <v>0</v>
      </c>
      <c r="C17" s="35"/>
      <c r="D17" s="36"/>
      <c r="E17" s="26">
        <f>IF(A17&gt;0,INDEX(artykuły!$A$1:$D$134,MATCH(A17,artykuły!$A$1:$A$134,),MATCH(E$15,artykuły!$A$1:$C$1,)),0)</f>
        <v>0</v>
      </c>
      <c r="F17" s="27">
        <f>IF(A17&gt;0,INDEX(artykuły!$A$1:$D$134,MATCH(A17,artykuły!$A$1:$A$134,),MATCH(F$15,artykuły!$A$1:$D$1,)),0)</f>
        <v>0</v>
      </c>
      <c r="G17" s="28"/>
      <c r="H17" s="11">
        <f t="shared" ref="H17:H26" si="0">F17*G17</f>
        <v>0</v>
      </c>
    </row>
    <row r="18" spans="1:8" ht="27" customHeight="1" x14ac:dyDescent="0.25">
      <c r="A18" s="29"/>
      <c r="B18" s="34">
        <f>IF(A18&gt;0,INDEX(artykuły!$A$1:$D$134,MATCH(A18,artykuły!$A$1:$A$134,),MATCH(B$15,artykuły!$A$1:$B$1,)),0)</f>
        <v>0</v>
      </c>
      <c r="C18" s="35"/>
      <c r="D18" s="36"/>
      <c r="E18" s="26">
        <f>IF(A18&gt;0,INDEX(artykuły!$A$1:$D$134,MATCH(A18,artykuły!$A$1:$A$134,),MATCH(E$15,artykuły!$A$1:$C$1,)),0)</f>
        <v>0</v>
      </c>
      <c r="F18" s="27">
        <f>IF(A18&gt;0,INDEX(artykuły!$A$1:$D$134,MATCH(A18,artykuły!$A$1:$A$134,),MATCH(F$15,artykuły!$A$1:$D$1,)),0)</f>
        <v>0</v>
      </c>
      <c r="G18" s="28"/>
      <c r="H18" s="11">
        <f t="shared" si="0"/>
        <v>0</v>
      </c>
    </row>
    <row r="19" spans="1:8" ht="27" customHeight="1" x14ac:dyDescent="0.25">
      <c r="A19" s="29"/>
      <c r="B19" s="34">
        <f>IF(A19&gt;0,INDEX(artykuły!$A$1:$D$134,MATCH(A19,artykuły!$A$1:$A$134,),MATCH(B$15,artykuły!$A$1:$B$1,)),0)</f>
        <v>0</v>
      </c>
      <c r="C19" s="35"/>
      <c r="D19" s="36"/>
      <c r="E19" s="26">
        <f>IF(A19&gt;0,INDEX(artykuły!$A$1:$D$134,MATCH(A19,artykuły!$A$1:$A$134,),MATCH(E$15,artykuły!$A$1:$C$1,)),0)</f>
        <v>0</v>
      </c>
      <c r="F19" s="27">
        <f>IF(A19&gt;0,INDEX(artykuły!$A$1:$D$134,MATCH(A19,artykuły!$A$1:$A$134,),MATCH(F$15,artykuły!$A$1:$D$1,)),0)</f>
        <v>0</v>
      </c>
      <c r="G19" s="28"/>
      <c r="H19" s="11">
        <f t="shared" si="0"/>
        <v>0</v>
      </c>
    </row>
    <row r="20" spans="1:8" ht="27" customHeight="1" x14ac:dyDescent="0.25">
      <c r="A20" s="29"/>
      <c r="B20" s="34">
        <f>IF(A20&gt;0,INDEX(artykuły!$A$1:$D$134,MATCH(A20,artykuły!$A$1:$A$134,),MATCH(B$15,artykuły!$A$1:$B$1,)),0)</f>
        <v>0</v>
      </c>
      <c r="C20" s="35"/>
      <c r="D20" s="36"/>
      <c r="E20" s="26">
        <f>IF(A20&gt;0,INDEX(artykuły!$A$1:$D$134,MATCH(A20,artykuły!$A$1:$A$134,),MATCH(E$15,artykuły!$A$1:$C$1,)),0)</f>
        <v>0</v>
      </c>
      <c r="F20" s="27">
        <f>IF(A20&gt;0,INDEX(artykuły!$A$1:$D$134,MATCH(A20,artykuły!$A$1:$A$134,),MATCH(F$15,artykuły!$A$1:$D$1,)),0)</f>
        <v>0</v>
      </c>
      <c r="G20" s="28"/>
      <c r="H20" s="11">
        <f t="shared" si="0"/>
        <v>0</v>
      </c>
    </row>
    <row r="21" spans="1:8" ht="27" customHeight="1" x14ac:dyDescent="0.25">
      <c r="A21" s="29"/>
      <c r="B21" s="34">
        <f>IF(A21&gt;0,INDEX(artykuły!$A$1:$D$134,MATCH(A21,artykuły!$A$1:$A$134,),MATCH(B$15,artykuły!$A$1:$B$1,)),0)</f>
        <v>0</v>
      </c>
      <c r="C21" s="35"/>
      <c r="D21" s="36"/>
      <c r="E21" s="26">
        <f>IF(A21&gt;0,INDEX(artykuły!$A$1:$D$134,MATCH(A21,artykuły!$A$1:$A$134,),MATCH(E$15,artykuły!$A$1:$C$1,)),0)</f>
        <v>0</v>
      </c>
      <c r="F21" s="27">
        <f>IF(A21&gt;0,INDEX(artykuły!$A$1:$D$134,MATCH(A21,artykuły!$A$1:$A$134,),MATCH(F$15,artykuły!$A$1:$D$1,)),0)</f>
        <v>0</v>
      </c>
      <c r="G21" s="28"/>
      <c r="H21" s="11">
        <f t="shared" si="0"/>
        <v>0</v>
      </c>
    </row>
    <row r="22" spans="1:8" ht="27" customHeight="1" x14ac:dyDescent="0.25">
      <c r="A22" s="29"/>
      <c r="B22" s="34">
        <f>IF(A22&gt;0,INDEX(artykuły!$A$1:$D$134,MATCH(A22,artykuły!$A$1:$A$134,),MATCH(B$15,artykuły!$A$1:$B$1,)),0)</f>
        <v>0</v>
      </c>
      <c r="C22" s="35"/>
      <c r="D22" s="36"/>
      <c r="E22" s="26">
        <f>IF(A22&gt;0,INDEX(artykuły!$A$1:$D$134,MATCH(A22,artykuły!$A$1:$A$134,),MATCH(E$15,artykuły!$A$1:$C$1,)),0)</f>
        <v>0</v>
      </c>
      <c r="F22" s="27">
        <f>IF(A22&gt;0,INDEX(artykuły!$A$1:$D$134,MATCH(A22,artykuły!$A$1:$A$134,),MATCH(F$15,artykuły!$A$1:$D$1,)),0)</f>
        <v>0</v>
      </c>
      <c r="G22" s="28"/>
      <c r="H22" s="11">
        <f t="shared" si="0"/>
        <v>0</v>
      </c>
    </row>
    <row r="23" spans="1:8" ht="27" customHeight="1" x14ac:dyDescent="0.25">
      <c r="A23" s="29"/>
      <c r="B23" s="34">
        <f>IF(A23&gt;0,INDEX(artykuły!$A$1:$D$134,MATCH(A23,artykuły!$A$1:$A$134,),MATCH(B$15,artykuły!$A$1:$B$1,)),0)</f>
        <v>0</v>
      </c>
      <c r="C23" s="35"/>
      <c r="D23" s="36"/>
      <c r="E23" s="26">
        <f>IF(A23&gt;0,INDEX(artykuły!$A$1:$D$134,MATCH(A23,artykuły!$A$1:$A$134,),MATCH(E$15,artykuły!$A$1:$C$1,)),0)</f>
        <v>0</v>
      </c>
      <c r="F23" s="27">
        <f>IF(A23&gt;0,INDEX(artykuły!$A$1:$D$134,MATCH(A23,artykuły!$A$1:$A$134,),MATCH(F$15,artykuły!$A$1:$D$1,)),0)</f>
        <v>0</v>
      </c>
      <c r="G23" s="28"/>
      <c r="H23" s="11">
        <f t="shared" si="0"/>
        <v>0</v>
      </c>
    </row>
    <row r="24" spans="1:8" ht="27" customHeight="1" x14ac:dyDescent="0.25">
      <c r="A24" s="29"/>
      <c r="B24" s="34">
        <f>IF(A24&gt;0,INDEX(artykuły!$A$1:$D$134,MATCH(A24,artykuły!$A$1:$A$134,),MATCH(B$15,artykuły!$A$1:$B$1,)),0)</f>
        <v>0</v>
      </c>
      <c r="C24" s="35"/>
      <c r="D24" s="36"/>
      <c r="E24" s="26">
        <f>IF(A24&gt;0,INDEX(artykuły!$A$1:$D$134,MATCH(A24,artykuły!$A$1:$A$134,),MATCH(E$15,artykuły!$A$1:$C$1,)),0)</f>
        <v>0</v>
      </c>
      <c r="F24" s="27">
        <f>IF(A24&gt;0,INDEX(artykuły!$A$1:$D$134,MATCH(A24,artykuły!$A$1:$A$134,),MATCH(F$15,artykuły!$A$1:$D$1,)),0)</f>
        <v>0</v>
      </c>
      <c r="G24" s="28"/>
      <c r="H24" s="11">
        <f t="shared" si="0"/>
        <v>0</v>
      </c>
    </row>
    <row r="25" spans="1:8" ht="27" customHeight="1" x14ac:dyDescent="0.25">
      <c r="A25" s="29"/>
      <c r="B25" s="34">
        <f>IF(A25&gt;0,INDEX(artykuły!$A$1:$D$134,MATCH(A25,artykuły!$A$1:$A$134,),MATCH(B$15,artykuły!$A$1:$B$1,)),0)</f>
        <v>0</v>
      </c>
      <c r="C25" s="35"/>
      <c r="D25" s="36"/>
      <c r="E25" s="26">
        <f>IF(A25&gt;0,INDEX(artykuły!$A$1:$D$134,MATCH(A25,artykuły!$A$1:$A$134,),MATCH(E$15,artykuły!$A$1:$C$1,)),0)</f>
        <v>0</v>
      </c>
      <c r="F25" s="27">
        <f>IF(A25&gt;0,INDEX(artykuły!$A$1:$D$134,MATCH(A25,artykuły!$A$1:$A$134,),MATCH(F$15,artykuły!$A$1:$D$1,)),0)</f>
        <v>0</v>
      </c>
      <c r="G25" s="28"/>
      <c r="H25" s="11">
        <f t="shared" si="0"/>
        <v>0</v>
      </c>
    </row>
    <row r="26" spans="1:8" ht="27" customHeight="1" x14ac:dyDescent="0.25">
      <c r="A26" s="29"/>
      <c r="B26" s="34">
        <f>IF(A26&gt;0,INDEX(artykuły!$A$1:$D$134,MATCH(A26,artykuły!$A$1:$A$134,),MATCH(B$15,artykuły!$A$1:$B$1,)),0)</f>
        <v>0</v>
      </c>
      <c r="C26" s="35"/>
      <c r="D26" s="36"/>
      <c r="E26" s="26">
        <f>IF(A26&gt;0,INDEX(artykuły!$A$1:$D$134,MATCH(A26,artykuły!$A$1:$A$134,),MATCH(E$15,artykuły!$A$1:$C$1,)),0)</f>
        <v>0</v>
      </c>
      <c r="F26" s="27">
        <f>IF(A26&gt;0,INDEX(artykuły!$A$1:$D$134,MATCH(A26,artykuły!$A$1:$A$134,),MATCH(F$15,artykuły!$A$1:$D$1,)),0)</f>
        <v>0</v>
      </c>
      <c r="G26" s="28"/>
      <c r="H26" s="11">
        <f t="shared" si="0"/>
        <v>0</v>
      </c>
    </row>
    <row r="27" spans="1:8" ht="27" customHeight="1" x14ac:dyDescent="0.25">
      <c r="A27" s="29"/>
      <c r="B27" s="34">
        <f>IF(A27&gt;0,INDEX(artykuły!$A$1:$D$134,MATCH(A27,artykuły!$A$1:$A$134,),MATCH(B$15,artykuły!$A$1:$B$1,)),0)</f>
        <v>0</v>
      </c>
      <c r="C27" s="35"/>
      <c r="D27" s="36"/>
      <c r="E27" s="26">
        <f>IF(A27&gt;0,INDEX(artykuły!$A$1:$D$134,MATCH(A27,artykuły!$A$1:$A$134,),MATCH(E$15,artykuły!$A$1:$C$1,)),0)</f>
        <v>0</v>
      </c>
      <c r="F27" s="27">
        <f>IF(A27&gt;0,INDEX(artykuły!$A$1:$D$134,MATCH(A27,artykuły!$A$1:$A$134,),MATCH(F$15,artykuły!$A$1:$D$1,)),0)</f>
        <v>0</v>
      </c>
      <c r="G27" s="28"/>
      <c r="H27" s="11">
        <f t="shared" ref="H27" si="1">F27*G27</f>
        <v>0</v>
      </c>
    </row>
    <row r="28" spans="1:8" ht="15.75" thickBot="1" x14ac:dyDescent="0.3">
      <c r="A28" s="53" t="s">
        <v>9</v>
      </c>
      <c r="B28" s="54"/>
      <c r="C28" s="54"/>
      <c r="D28" s="54"/>
      <c r="E28" s="54"/>
      <c r="F28" s="54"/>
      <c r="G28" s="51">
        <f>SUM(H16:H27)</f>
        <v>0</v>
      </c>
      <c r="H28" s="52"/>
    </row>
    <row r="30" spans="1:8" ht="30" customHeight="1" x14ac:dyDescent="0.25">
      <c r="E30" s="50"/>
      <c r="F30" s="50"/>
      <c r="G30" s="50"/>
      <c r="H30" s="50"/>
    </row>
    <row r="31" spans="1:8" x14ac:dyDescent="0.25">
      <c r="B31" s="48" t="s">
        <v>8</v>
      </c>
      <c r="C31" s="48"/>
      <c r="D31" s="49" t="s">
        <v>11</v>
      </c>
      <c r="E31" s="49"/>
      <c r="F31" s="49"/>
      <c r="G31" s="49"/>
      <c r="H31" s="49"/>
    </row>
  </sheetData>
  <sheetProtection selectLockedCells="1"/>
  <mergeCells count="35">
    <mergeCell ref="E7:H7"/>
    <mergeCell ref="A8:H8"/>
    <mergeCell ref="A9:H9"/>
    <mergeCell ref="A10:H10"/>
    <mergeCell ref="E1:F1"/>
    <mergeCell ref="G1:H1"/>
    <mergeCell ref="A5:C5"/>
    <mergeCell ref="A3:C3"/>
    <mergeCell ref="A4:H4"/>
    <mergeCell ref="A2:H2"/>
    <mergeCell ref="D5:H5"/>
    <mergeCell ref="D3:H3"/>
    <mergeCell ref="A1:D1"/>
    <mergeCell ref="B31:C31"/>
    <mergeCell ref="D31:H31"/>
    <mergeCell ref="E30:H30"/>
    <mergeCell ref="B27:D27"/>
    <mergeCell ref="B24:D24"/>
    <mergeCell ref="B25:D25"/>
    <mergeCell ref="B26:D26"/>
    <mergeCell ref="G28:H28"/>
    <mergeCell ref="A28:F28"/>
    <mergeCell ref="A11:C11"/>
    <mergeCell ref="A13:C13"/>
    <mergeCell ref="D13:H13"/>
    <mergeCell ref="D11:H11"/>
    <mergeCell ref="B21:D21"/>
    <mergeCell ref="B20:D20"/>
    <mergeCell ref="B19:D19"/>
    <mergeCell ref="B22:D22"/>
    <mergeCell ref="B23:D23"/>
    <mergeCell ref="B15:D15"/>
    <mergeCell ref="B16:D16"/>
    <mergeCell ref="B17:D17"/>
    <mergeCell ref="B18:D18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pane ySplit="1" topLeftCell="A2" activePane="bottomLeft" state="frozen"/>
      <selection pane="bottomLeft" activeCell="G12" sqref="G12"/>
    </sheetView>
  </sheetViews>
  <sheetFormatPr defaultColWidth="8.85546875" defaultRowHeight="12.75" x14ac:dyDescent="0.2"/>
  <cols>
    <col min="1" max="1" width="8.85546875" style="16"/>
    <col min="2" max="2" width="48.28515625" style="16" customWidth="1"/>
    <col min="3" max="3" width="8.85546875" style="16"/>
    <col min="4" max="4" width="13.7109375" style="16" bestFit="1" customWidth="1"/>
    <col min="5" max="16384" width="8.85546875" style="16"/>
  </cols>
  <sheetData>
    <row r="1" spans="1:4" ht="46.15" customHeight="1" x14ac:dyDescent="0.25">
      <c r="A1" s="21" t="s">
        <v>12</v>
      </c>
      <c r="B1" s="22" t="s">
        <v>0</v>
      </c>
      <c r="C1" s="19" t="s">
        <v>14</v>
      </c>
      <c r="D1" s="20" t="s">
        <v>16</v>
      </c>
    </row>
    <row r="2" spans="1:4" ht="15" x14ac:dyDescent="0.2">
      <c r="A2" s="24"/>
      <c r="B2" s="23"/>
      <c r="C2" s="23"/>
      <c r="D2" s="25"/>
    </row>
    <row r="3" spans="1:4" ht="15" x14ac:dyDescent="0.2">
      <c r="A3" s="17">
        <v>1</v>
      </c>
      <c r="B3" s="31" t="s">
        <v>18</v>
      </c>
      <c r="C3" s="18">
        <v>1</v>
      </c>
      <c r="D3" s="30">
        <v>26.75</v>
      </c>
    </row>
    <row r="4" spans="1:4" ht="15" x14ac:dyDescent="0.2">
      <c r="A4" s="17">
        <v>2</v>
      </c>
      <c r="B4" s="31" t="s">
        <v>17</v>
      </c>
      <c r="C4" s="18">
        <v>1</v>
      </c>
      <c r="D4" s="30">
        <v>95.55</v>
      </c>
    </row>
    <row r="5" spans="1:4" ht="15" x14ac:dyDescent="0.2">
      <c r="A5" s="17">
        <v>3</v>
      </c>
      <c r="B5" s="31" t="s">
        <v>19</v>
      </c>
      <c r="C5" s="18">
        <v>1</v>
      </c>
      <c r="D5" s="30">
        <v>30.87</v>
      </c>
    </row>
    <row r="6" spans="1:4" ht="15" x14ac:dyDescent="0.2">
      <c r="A6" s="17">
        <v>4</v>
      </c>
      <c r="B6" s="33" t="s">
        <v>59</v>
      </c>
      <c r="C6" s="18">
        <v>1</v>
      </c>
      <c r="D6" s="30">
        <v>125.34</v>
      </c>
    </row>
    <row r="7" spans="1:4" ht="15" x14ac:dyDescent="0.2">
      <c r="A7" s="17">
        <v>5</v>
      </c>
      <c r="B7" s="33" t="s">
        <v>59</v>
      </c>
      <c r="C7" s="18">
        <v>1</v>
      </c>
      <c r="D7" s="30">
        <v>125.34</v>
      </c>
    </row>
    <row r="8" spans="1:4" ht="15" x14ac:dyDescent="0.2">
      <c r="A8" s="17">
        <v>6</v>
      </c>
      <c r="B8" s="33" t="s">
        <v>60</v>
      </c>
      <c r="C8" s="18">
        <v>1</v>
      </c>
      <c r="D8" s="30">
        <v>158.58000000000001</v>
      </c>
    </row>
    <row r="9" spans="1:4" ht="15" x14ac:dyDescent="0.2">
      <c r="A9" s="17">
        <v>7</v>
      </c>
      <c r="B9" s="31" t="s">
        <v>20</v>
      </c>
      <c r="C9" s="18">
        <v>1</v>
      </c>
      <c r="D9" s="30">
        <v>75.709999999999994</v>
      </c>
    </row>
    <row r="10" spans="1:4" ht="15" x14ac:dyDescent="0.2">
      <c r="A10" s="17">
        <v>8</v>
      </c>
      <c r="B10" s="31" t="s">
        <v>21</v>
      </c>
      <c r="C10" s="18">
        <v>1</v>
      </c>
      <c r="D10" s="30">
        <v>24.14</v>
      </c>
    </row>
    <row r="11" spans="1:4" ht="15" x14ac:dyDescent="0.2">
      <c r="A11" s="17">
        <v>9</v>
      </c>
      <c r="B11" s="31" t="s">
        <v>22</v>
      </c>
      <c r="C11" s="18">
        <v>1</v>
      </c>
      <c r="D11" s="30">
        <v>27.2</v>
      </c>
    </row>
    <row r="12" spans="1:4" ht="15" x14ac:dyDescent="0.2">
      <c r="A12" s="17">
        <v>10</v>
      </c>
      <c r="B12" s="31" t="s">
        <v>23</v>
      </c>
      <c r="C12" s="18">
        <v>1</v>
      </c>
      <c r="D12" s="30">
        <v>26.2</v>
      </c>
    </row>
    <row r="13" spans="1:4" ht="15" x14ac:dyDescent="0.2">
      <c r="A13" s="17">
        <v>11</v>
      </c>
      <c r="B13" s="31" t="s">
        <v>24</v>
      </c>
      <c r="C13" s="18">
        <v>1</v>
      </c>
      <c r="D13" s="30">
        <v>26.5</v>
      </c>
    </row>
    <row r="14" spans="1:4" ht="15" x14ac:dyDescent="0.2">
      <c r="A14" s="17">
        <v>12</v>
      </c>
      <c r="B14" s="31" t="s">
        <v>25</v>
      </c>
      <c r="C14" s="18">
        <v>1</v>
      </c>
      <c r="D14" s="30">
        <v>58.95</v>
      </c>
    </row>
    <row r="15" spans="1:4" ht="15" x14ac:dyDescent="0.2">
      <c r="A15" s="17">
        <v>13</v>
      </c>
      <c r="B15" s="31" t="s">
        <v>26</v>
      </c>
      <c r="C15" s="18">
        <v>1</v>
      </c>
      <c r="D15" s="30">
        <v>22.01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69A1-1E7C-40D3-B2A5-1E33641C9215}">
  <dimension ref="B2:P15"/>
  <sheetViews>
    <sheetView tabSelected="1" topLeftCell="A4" workbookViewId="0">
      <selection activeCell="F6" sqref="F6:I6"/>
    </sheetView>
  </sheetViews>
  <sheetFormatPr defaultRowHeight="15" x14ac:dyDescent="0.25"/>
  <cols>
    <col min="5" max="5" width="9.85546875" customWidth="1"/>
    <col min="9" max="9" width="11.7109375" customWidth="1"/>
  </cols>
  <sheetData>
    <row r="2" spans="2:16" x14ac:dyDescent="0.25">
      <c r="B2" s="70" t="s">
        <v>29</v>
      </c>
      <c r="C2" s="70"/>
      <c r="D2" s="70"/>
      <c r="E2" s="70"/>
      <c r="F2" s="70"/>
      <c r="G2" s="70"/>
    </row>
    <row r="3" spans="2:16" ht="150" customHeight="1" x14ac:dyDescent="0.25">
      <c r="B3" s="32" t="s">
        <v>30</v>
      </c>
      <c r="C3" s="71" t="s">
        <v>31</v>
      </c>
      <c r="D3" s="71"/>
      <c r="E3" s="71"/>
      <c r="F3" s="72" t="s">
        <v>32</v>
      </c>
      <c r="G3" s="73"/>
      <c r="H3" s="73"/>
      <c r="I3" s="73"/>
    </row>
    <row r="4" spans="2:16" ht="110.1" customHeight="1" x14ac:dyDescent="0.25">
      <c r="B4" s="32" t="s">
        <v>33</v>
      </c>
      <c r="C4" s="71" t="s">
        <v>34</v>
      </c>
      <c r="D4" s="71"/>
      <c r="E4" s="71"/>
      <c r="F4" s="72" t="s">
        <v>35</v>
      </c>
      <c r="G4" s="72"/>
      <c r="H4" s="72"/>
      <c r="I4" s="72"/>
    </row>
    <row r="5" spans="2:16" ht="110.1" customHeight="1" x14ac:dyDescent="0.25">
      <c r="B5" s="32" t="s">
        <v>36</v>
      </c>
      <c r="C5" s="71" t="s">
        <v>19</v>
      </c>
      <c r="D5" s="71"/>
      <c r="E5" s="71"/>
      <c r="F5" s="72" t="s">
        <v>37</v>
      </c>
      <c r="G5" s="73"/>
      <c r="H5" s="73"/>
      <c r="I5" s="73"/>
    </row>
    <row r="6" spans="2:16" ht="90" customHeight="1" x14ac:dyDescent="0.25">
      <c r="B6" s="32" t="s">
        <v>38</v>
      </c>
      <c r="C6" s="71" t="s">
        <v>59</v>
      </c>
      <c r="D6" s="71"/>
      <c r="E6" s="71"/>
      <c r="F6" s="72" t="s">
        <v>40</v>
      </c>
      <c r="G6" s="73"/>
      <c r="H6" s="73"/>
      <c r="I6" s="73"/>
    </row>
    <row r="7" spans="2:16" ht="90" customHeight="1" x14ac:dyDescent="0.25">
      <c r="B7" s="32" t="s">
        <v>39</v>
      </c>
      <c r="C7" s="71" t="s">
        <v>59</v>
      </c>
      <c r="D7" s="71"/>
      <c r="E7" s="71"/>
      <c r="F7" s="72" t="s">
        <v>41</v>
      </c>
      <c r="G7" s="73"/>
      <c r="H7" s="73"/>
      <c r="I7" s="73"/>
    </row>
    <row r="8" spans="2:16" ht="69.95" customHeight="1" x14ac:dyDescent="0.25">
      <c r="B8" s="32" t="s">
        <v>42</v>
      </c>
      <c r="C8" s="71" t="s">
        <v>60</v>
      </c>
      <c r="D8" s="71"/>
      <c r="E8" s="71"/>
      <c r="F8" s="72" t="s">
        <v>43</v>
      </c>
      <c r="G8" s="73"/>
      <c r="H8" s="73"/>
      <c r="I8" s="73"/>
    </row>
    <row r="9" spans="2:16" ht="69.95" customHeight="1" x14ac:dyDescent="0.25">
      <c r="B9" s="32" t="s">
        <v>44</v>
      </c>
      <c r="C9" s="71" t="s">
        <v>20</v>
      </c>
      <c r="D9" s="71"/>
      <c r="E9" s="71"/>
      <c r="F9" s="72" t="s">
        <v>45</v>
      </c>
      <c r="G9" s="73"/>
      <c r="H9" s="73"/>
      <c r="I9" s="73"/>
    </row>
    <row r="10" spans="2:16" ht="129.94999999999999" customHeight="1" x14ac:dyDescent="0.25">
      <c r="B10" s="32" t="s">
        <v>46</v>
      </c>
      <c r="C10" s="71" t="s">
        <v>21</v>
      </c>
      <c r="D10" s="71"/>
      <c r="E10" s="71"/>
      <c r="F10" s="72" t="s">
        <v>47</v>
      </c>
      <c r="G10" s="73"/>
      <c r="H10" s="73"/>
      <c r="I10" s="73"/>
    </row>
    <row r="11" spans="2:16" ht="129.94999999999999" customHeight="1" x14ac:dyDescent="0.25">
      <c r="B11" s="32" t="s">
        <v>51</v>
      </c>
      <c r="C11" s="71" t="s">
        <v>49</v>
      </c>
      <c r="D11" s="71"/>
      <c r="E11" s="71"/>
      <c r="F11" s="72" t="s">
        <v>50</v>
      </c>
      <c r="G11" s="73"/>
      <c r="H11" s="73"/>
      <c r="I11" s="73"/>
    </row>
    <row r="12" spans="2:16" ht="90" customHeight="1" x14ac:dyDescent="0.25">
      <c r="B12" s="32" t="s">
        <v>48</v>
      </c>
      <c r="C12" s="71" t="s">
        <v>23</v>
      </c>
      <c r="D12" s="71"/>
      <c r="E12" s="71"/>
      <c r="F12" s="72" t="s">
        <v>52</v>
      </c>
      <c r="G12" s="73"/>
      <c r="H12" s="73"/>
      <c r="I12" s="73"/>
    </row>
    <row r="13" spans="2:16" ht="69.95" customHeight="1" x14ac:dyDescent="0.25">
      <c r="B13" s="32" t="s">
        <v>53</v>
      </c>
      <c r="C13" s="71" t="s">
        <v>24</v>
      </c>
      <c r="D13" s="71"/>
      <c r="E13" s="71"/>
      <c r="F13" s="72" t="s">
        <v>54</v>
      </c>
      <c r="G13" s="73"/>
      <c r="H13" s="73"/>
      <c r="I13" s="73"/>
    </row>
    <row r="14" spans="2:16" ht="110.1" customHeight="1" x14ac:dyDescent="0.25">
      <c r="B14" s="32" t="s">
        <v>55</v>
      </c>
      <c r="C14" s="73" t="s">
        <v>25</v>
      </c>
      <c r="D14" s="73"/>
      <c r="E14" s="73"/>
      <c r="F14" s="72" t="s">
        <v>56</v>
      </c>
      <c r="G14" s="73"/>
      <c r="H14" s="73"/>
      <c r="I14" s="73"/>
    </row>
    <row r="15" spans="2:16" ht="50.1" customHeight="1" x14ac:dyDescent="0.25">
      <c r="B15" s="32" t="s">
        <v>57</v>
      </c>
      <c r="C15" s="71" t="s">
        <v>26</v>
      </c>
      <c r="D15" s="71"/>
      <c r="E15" s="71"/>
      <c r="F15" s="72" t="s">
        <v>58</v>
      </c>
      <c r="G15" s="73"/>
      <c r="H15" s="73"/>
      <c r="I15" s="73"/>
    </row>
  </sheetData>
  <mergeCells count="27">
    <mergeCell ref="C14:E14"/>
    <mergeCell ref="F14:I14"/>
    <mergeCell ref="C15:E15"/>
    <mergeCell ref="F15:I15"/>
    <mergeCell ref="C11:E11"/>
    <mergeCell ref="F11:I11"/>
    <mergeCell ref="C12:E12"/>
    <mergeCell ref="F12:I12"/>
    <mergeCell ref="C13:E13"/>
    <mergeCell ref="F13:I13"/>
    <mergeCell ref="C8:E8"/>
    <mergeCell ref="F8:I8"/>
    <mergeCell ref="C9:E9"/>
    <mergeCell ref="F9:I9"/>
    <mergeCell ref="C10:E10"/>
    <mergeCell ref="F10:I10"/>
    <mergeCell ref="C5:E5"/>
    <mergeCell ref="F5:I5"/>
    <mergeCell ref="C6:E6"/>
    <mergeCell ref="F6:I6"/>
    <mergeCell ref="C7:E7"/>
    <mergeCell ref="F7:I7"/>
    <mergeCell ref="B2:G2"/>
    <mergeCell ref="C3:E3"/>
    <mergeCell ref="F3:I3"/>
    <mergeCell ref="C4:E4"/>
    <mergeCell ref="F4:I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Zamówienie </vt:lpstr>
      <vt:lpstr>artykuły</vt:lpstr>
      <vt:lpstr>Przeznaczenie środka</vt:lpstr>
      <vt:lpstr>'Zamówienie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2025-09-29T12:13:12Z</dcterms:modified>
</cp:coreProperties>
</file>