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m.jaczewska2\Desktop\"/>
    </mc:Choice>
  </mc:AlternateContent>
  <xr:revisionPtr revIDLastSave="0" documentId="8_{E757C830-D48F-459E-85D7-DB6C9442055E}" xr6:coauthVersionLast="47" xr6:coauthVersionMax="47" xr10:uidLastSave="{00000000-0000-0000-0000-000000000000}"/>
  <workbookProtection workbookAlgorithmName="SHA-512" workbookHashValue="TaDDKCO1U1ycG1vOIUGJXhsFq749QitvgOB9LW0dIuZZV2536b1Rg7HUJL8eOhYJt4zHeQy9+P4ttpchcYaAyQ==" workbookSaltValue="ebousu1hE3eW8QXTfU68ww==" workbookSpinCount="100000" lockStructure="1"/>
  <bookViews>
    <workbookView xWindow="-120" yWindow="-120" windowWidth="29040" windowHeight="15720" xr2:uid="{00000000-000D-0000-FFFF-FFFF00000000}"/>
  </bookViews>
  <sheets>
    <sheet name="FORMULARZ" sheetId="3" r:id="rId1"/>
    <sheet name="Asortyment" sheetId="4" r:id="rId2"/>
    <sheet name="wersja" sheetId="5" state="veryHidden" r:id="rId3"/>
  </sheets>
  <definedNames>
    <definedName name="DaneZewnętrzne_1" localSheetId="2" hidden="1">wersja!$A$1:$A$2</definedName>
    <definedName name="_xlnm.Print_Area" localSheetId="0">FORMULARZ!$A$1:$H$69</definedName>
    <definedName name="Z_719BC932_D796_4057_A468_D5AEFEB41011_.wvu.Cols" localSheetId="0" hidden="1">FORMULARZ!$I:$I</definedName>
    <definedName name="Z_719BC932_D796_4057_A468_D5AEFEB41011_.wvu.PrintArea" localSheetId="0" hidden="1">FORMULARZ!$A$1:$H$69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" i="3" l="1"/>
  <c r="E2" i="5"/>
  <c r="A13" i="3" s="1"/>
  <c r="A20" i="3" l="1"/>
  <c r="B44" i="3"/>
  <c r="E55" i="3"/>
  <c r="E31" i="3"/>
  <c r="H31" i="3" s="1"/>
  <c r="F42" i="3"/>
  <c r="F34" i="3"/>
  <c r="B51" i="3"/>
  <c r="E62" i="3"/>
  <c r="H62" i="3" s="1"/>
  <c r="E54" i="3"/>
  <c r="H54" i="3" s="1"/>
  <c r="E46" i="3"/>
  <c r="H46" i="3" s="1"/>
  <c r="E38" i="3"/>
  <c r="H38" i="3" s="1"/>
  <c r="E30" i="3"/>
  <c r="H30" i="3" s="1"/>
  <c r="F57" i="3"/>
  <c r="F49" i="3"/>
  <c r="F41" i="3"/>
  <c r="F33" i="3"/>
  <c r="H44" i="3"/>
  <c r="B28" i="3"/>
  <c r="B58" i="3"/>
  <c r="B50" i="3"/>
  <c r="B42" i="3"/>
  <c r="B34" i="3"/>
  <c r="E61" i="3"/>
  <c r="H61" i="3" s="1"/>
  <c r="E53" i="3"/>
  <c r="H53" i="3" s="1"/>
  <c r="E45" i="3"/>
  <c r="H45" i="3" s="1"/>
  <c r="E37" i="3"/>
  <c r="H37" i="3" s="1"/>
  <c r="F64" i="3"/>
  <c r="F56" i="3"/>
  <c r="F48" i="3"/>
  <c r="F40" i="3"/>
  <c r="F32" i="3"/>
  <c r="B52" i="3"/>
  <c r="E63" i="3"/>
  <c r="H63" i="3" s="1"/>
  <c r="E39" i="3"/>
  <c r="H39" i="3" s="1"/>
  <c r="F58" i="3"/>
  <c r="B59" i="3"/>
  <c r="B35" i="3"/>
  <c r="B29" i="3"/>
  <c r="B57" i="3"/>
  <c r="B49" i="3"/>
  <c r="B41" i="3"/>
  <c r="B33" i="3"/>
  <c r="E60" i="3"/>
  <c r="H60" i="3" s="1"/>
  <c r="E52" i="3"/>
  <c r="H52" i="3" s="1"/>
  <c r="E44" i="3"/>
  <c r="E36" i="3"/>
  <c r="H36" i="3" s="1"/>
  <c r="F63" i="3"/>
  <c r="F55" i="3"/>
  <c r="F47" i="3"/>
  <c r="F39" i="3"/>
  <c r="F31" i="3"/>
  <c r="B64" i="3"/>
  <c r="B56" i="3"/>
  <c r="B48" i="3"/>
  <c r="B40" i="3"/>
  <c r="B32" i="3"/>
  <c r="E59" i="3"/>
  <c r="H59" i="3" s="1"/>
  <c r="E51" i="3"/>
  <c r="H51" i="3" s="1"/>
  <c r="E43" i="3"/>
  <c r="H43" i="3" s="1"/>
  <c r="E35" i="3"/>
  <c r="H35" i="3" s="1"/>
  <c r="F62" i="3"/>
  <c r="F54" i="3"/>
  <c r="F46" i="3"/>
  <c r="F38" i="3"/>
  <c r="F30" i="3"/>
  <c r="B63" i="3"/>
  <c r="B55" i="3"/>
  <c r="B47" i="3"/>
  <c r="B39" i="3"/>
  <c r="B31" i="3"/>
  <c r="E58" i="3"/>
  <c r="H58" i="3" s="1"/>
  <c r="E50" i="3"/>
  <c r="H50" i="3" s="1"/>
  <c r="E42" i="3"/>
  <c r="H42" i="3" s="1"/>
  <c r="E34" i="3"/>
  <c r="H34" i="3" s="1"/>
  <c r="F61" i="3"/>
  <c r="F53" i="3"/>
  <c r="F45" i="3"/>
  <c r="F37" i="3"/>
  <c r="B54" i="3"/>
  <c r="B30" i="3"/>
  <c r="E49" i="3"/>
  <c r="H49" i="3" s="1"/>
  <c r="F60" i="3"/>
  <c r="F44" i="3"/>
  <c r="B60" i="3"/>
  <c r="B36" i="3"/>
  <c r="E47" i="3"/>
  <c r="H47" i="3" s="1"/>
  <c r="F50" i="3"/>
  <c r="A22" i="3"/>
  <c r="B43" i="3"/>
  <c r="B62" i="3"/>
  <c r="B46" i="3"/>
  <c r="B38" i="3"/>
  <c r="E57" i="3"/>
  <c r="H57" i="3" s="1"/>
  <c r="E41" i="3"/>
  <c r="H41" i="3" s="1"/>
  <c r="E33" i="3"/>
  <c r="H33" i="3" s="1"/>
  <c r="F52" i="3"/>
  <c r="F36" i="3"/>
  <c r="H55" i="3"/>
  <c r="D20" i="3"/>
  <c r="B61" i="3"/>
  <c r="B53" i="3"/>
  <c r="B45" i="3"/>
  <c r="B37" i="3"/>
  <c r="E64" i="3"/>
  <c r="H64" i="3" s="1"/>
  <c r="E56" i="3"/>
  <c r="H56" i="3" s="1"/>
  <c r="E48" i="3"/>
  <c r="H48" i="3" s="1"/>
  <c r="E40" i="3"/>
  <c r="H40" i="3" s="1"/>
  <c r="E32" i="3"/>
  <c r="H32" i="3" s="1"/>
  <c r="F59" i="3"/>
  <c r="F51" i="3"/>
  <c r="F43" i="3"/>
  <c r="F35" i="3"/>
  <c r="E29" i="3"/>
  <c r="H29" i="3" s="1"/>
  <c r="F29" i="3"/>
  <c r="A18" i="3"/>
  <c r="H65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435CD5-73B0-4F25-8268-66E1020B87C5}" keepAlive="1" name="Zapytanie — pub?output=csv" description="Połączenie z zapytaniem „pub?output=csv” w skoroszycie." type="5" refreshedVersion="7" background="1" saveData="1">
    <dbPr connection="Provider=Microsoft.Mashup.OleDb.1;Data Source=$Workbook$;Location=&quot;pub?output=csv&quot;;Extended Properties=&quot;&quot;" command="SELECT * FROM [pub?output=csv]"/>
  </connection>
  <connection id="2" xr16:uid="{A0957DDF-C525-444C-930E-B24949EECFAF}" keepAlive="1" name="Zapytanie — pub?output=csv (2)" description="Połączenie z zapytaniem „pub?output=csv (2)” w skoroszycie." type="5" refreshedVersion="0" background="1">
    <dbPr connection="Provider=Microsoft.Mashup.OleDb.1;Data Source=$Workbook$;Location=&quot;pub?output=csv (2)&quot;;Extended Properties=&quot;&quot;" command="SELECT * FROM [pub?output=csv (2)]"/>
  </connection>
  <connection id="3" xr16:uid="{D8294F55-42CA-4FFF-AF27-6428049F3D77}" keepAlive="1" name="Zapytanie — pub?output=csv (3)" description="Połączenie z zapytaniem „pub?output=csv (3)” w skoroszycie." type="5" refreshedVersion="7" refreshOnLoad="1">
    <dbPr connection="Provider=Microsoft.Mashup.OleDb.1;Data Source=$Workbook$;Location=&quot;pub?output=csv (3)&quot;;Extended Properties=&quot;&quot;" command="SELECT * FROM [pub?output=csv (3)]"/>
  </connection>
</connections>
</file>

<file path=xl/sharedStrings.xml><?xml version="1.0" encoding="utf-8"?>
<sst xmlns="http://schemas.openxmlformats.org/spreadsheetml/2006/main" count="819" uniqueCount="427">
  <si>
    <t>Imię i nazwisko osoby zamawiającej:</t>
  </si>
  <si>
    <t xml:space="preserve">Telefon kontaktowy: </t>
  </si>
  <si>
    <t>adres email* do FV wystawianej w KSeF oraz wewnętrzne ID*</t>
  </si>
  <si>
    <t>ID Wew - nr wewnętrzny jednostki Zamawiającej</t>
  </si>
  <si>
    <t>ZAMÓWIENIE</t>
  </si>
  <si>
    <t>Uwagi:</t>
  </si>
  <si>
    <t>KOD</t>
  </si>
  <si>
    <t>Nazwa artykułu</t>
  </si>
  <si>
    <t>Cena jednostkowa
netto</t>
  </si>
  <si>
    <t>J.m.</t>
  </si>
  <si>
    <t>Zamawiana ilość</t>
  </si>
  <si>
    <t>Suma
netto</t>
  </si>
  <si>
    <t>SUMA</t>
  </si>
  <si>
    <t>Akceptacja kierownika jednostki</t>
  </si>
  <si>
    <t xml:space="preserve">Akceptacja Kanclerza / Dziekana Wydziału </t>
  </si>
  <si>
    <t>AKCESORIA BIUROWE</t>
  </si>
  <si>
    <t>* gdzie ... - nr działu jednostki Zamawiającej</t>
  </si>
  <si>
    <r>
      <t>faktura.d</t>
    </r>
    <r>
      <rPr>
        <b/>
        <sz val="11"/>
        <color rgb="FFFF0000"/>
        <rFont val="Calibri"/>
        <family val="2"/>
        <charset val="238"/>
        <scheme val="minor"/>
      </rPr>
      <t>...</t>
    </r>
    <r>
      <rPr>
        <b/>
        <sz val="11"/>
        <color theme="1"/>
        <rFont val="Calibri"/>
        <family val="2"/>
        <charset val="238"/>
        <scheme val="minor"/>
      </rPr>
      <t xml:space="preserve">@uw.edu.pl, </t>
    </r>
    <r>
      <rPr>
        <b/>
        <sz val="11"/>
        <color rgb="FFFF0000"/>
        <rFont val="Calibri"/>
        <family val="2"/>
        <charset val="238"/>
        <scheme val="minor"/>
      </rPr>
      <t>ID Wew</t>
    </r>
    <r>
      <rPr>
        <b/>
        <sz val="11"/>
        <color theme="1"/>
        <rFont val="Calibri"/>
        <family val="2"/>
        <charset val="238"/>
        <scheme val="minor"/>
      </rPr>
      <t xml:space="preserve"> 5250011266-</t>
    </r>
    <r>
      <rPr>
        <b/>
        <sz val="11"/>
        <color rgb="FFFF0000"/>
        <rFont val="Calibri"/>
        <family val="2"/>
        <charset val="238"/>
        <scheme val="minor"/>
      </rPr>
      <t>...</t>
    </r>
    <r>
      <rPr>
        <b/>
        <sz val="11"/>
        <color theme="1"/>
        <rFont val="Calibri"/>
        <family val="2"/>
        <charset val="238"/>
        <scheme val="minor"/>
      </rPr>
      <t>0</t>
    </r>
    <r>
      <rPr>
        <b/>
        <sz val="11"/>
        <color rgb="FFFF0000"/>
        <rFont val="Calibri"/>
        <family val="2"/>
        <charset val="238"/>
        <scheme val="minor"/>
      </rPr>
      <t>.</t>
    </r>
  </si>
  <si>
    <t xml:space="preserve">E-mail osoby zamawiającej: </t>
  </si>
  <si>
    <t>szt.</t>
  </si>
  <si>
    <t>op.</t>
  </si>
  <si>
    <t>ul. Łąkowa 31</t>
  </si>
  <si>
    <t>05-092 Łomianki</t>
  </si>
  <si>
    <t>zamowienia@amad.pl</t>
  </si>
  <si>
    <t>Do wiadomości : mkalita@amad.pl</t>
  </si>
  <si>
    <t>Marta.Jaczewska@adm.uw.edu.pl</t>
  </si>
  <si>
    <t xml:space="preserve">Akumulatorek  AAA  HR03  800 mAh 4 szt. </t>
  </si>
  <si>
    <t>Akumulatorek AA  HR06  2000 mAh  4 szt.</t>
  </si>
  <si>
    <t>Bateria alkaliczna AA  LR06 op. 4 szt.</t>
  </si>
  <si>
    <t>Bateria alkaliczna AAA LR03 op. 4 szt.</t>
  </si>
  <si>
    <t>Bateria alkaliczna LR14 op. 2 szt.</t>
  </si>
  <si>
    <t>Bateria alkaliczna LR20; op. 2 szt.</t>
  </si>
  <si>
    <t>Bateria alkaliczna 6LR61 op. 1 szt.</t>
  </si>
  <si>
    <t>Bateria litowa CR2025 op.1 szt.</t>
  </si>
  <si>
    <t>Bateria litowa CR2032 op.1 szt.</t>
  </si>
  <si>
    <t>Bloczek samoprzylepny sklejony harmonijkowo 76x76mm, 100 kartek</t>
  </si>
  <si>
    <t>Bloczek samoprzylepny 38x51 mm, op. 3x100 kartek</t>
  </si>
  <si>
    <t>Bloczek samoprzylepny 76x76 mm,  450 kartek</t>
  </si>
  <si>
    <t>Bloczek samoprzylepny 76x76mm, op.100 kartek</t>
  </si>
  <si>
    <t>Bloczek samoprzylepny 76x127mm, op.100 kartek</t>
  </si>
  <si>
    <t>Bloczek samoprzylepny 102x152mm, op.100 kartek</t>
  </si>
  <si>
    <t>Kostka klejona 85x85x35mm,  biała</t>
  </si>
  <si>
    <t>Kostka nieklejona w pojemniku  85x85x80mm, kolory: mix</t>
  </si>
  <si>
    <t xml:space="preserve">Pojemnik z metalowej siatki na karteczki </t>
  </si>
  <si>
    <t>Blok do flipchartów 65x100, op. 50 kartek, gładki</t>
  </si>
  <si>
    <t>Blok techniczny A4/ 10 kartek</t>
  </si>
  <si>
    <t>Blok notatnikowy,  kratka A4/100 k</t>
  </si>
  <si>
    <t>Blok notatnikowy, kratka, A5/100 k</t>
  </si>
  <si>
    <t>Brulion, kratka B5/160 k</t>
  </si>
  <si>
    <t>Brulion, kratka, A4/96 k</t>
  </si>
  <si>
    <t>Brulion, kratka, A5/96 k</t>
  </si>
  <si>
    <t>Zeszyt, kratka A5/32 k</t>
  </si>
  <si>
    <t>Zeszyt, kratka, A5/60 k</t>
  </si>
  <si>
    <t>Zeszyt,  kratka, A5/96 k</t>
  </si>
  <si>
    <t>Kołonotatnik, kratka A4/80 k</t>
  </si>
  <si>
    <t>Kołonotatnik, kratka, A5/80 k</t>
  </si>
  <si>
    <t>Wkład do segregatora, kratka, A4/50 k</t>
  </si>
  <si>
    <t>Wkład do segregatora,  kratka A5/50 k kolor</t>
  </si>
  <si>
    <t>Druk samokopiujący, typ KP, KW, A6/50 k</t>
  </si>
  <si>
    <t>bl.</t>
  </si>
  <si>
    <t>Księga korespondencyjna A4/96  k</t>
  </si>
  <si>
    <t>Pocztowa książka nadawcza A5</t>
  </si>
  <si>
    <t xml:space="preserve">Skorowidz na  spirali w linię, A5, </t>
  </si>
  <si>
    <t>Skorowidz, szyto-klejony A4/96 kart</t>
  </si>
  <si>
    <t>Cienkopis kulkowy typu Pilot PIBX-V5 czarny</t>
  </si>
  <si>
    <t>Cienkopis kulkowy typu Pilot PIBX-V5 zielony</t>
  </si>
  <si>
    <t>Cienkopis kulkowy typu Pilot PIBX-V5  czerwony</t>
  </si>
  <si>
    <t>Cienkopis kulkowy typu Pilot PIBX-V5 niebieski</t>
  </si>
  <si>
    <t>Cienkopis kulkowy, z płynnym tuszem czerwony</t>
  </si>
  <si>
    <t>Cienkopis kulkowy, z płynnym tuszem: czarny</t>
  </si>
  <si>
    <t>Cienkopis kulkowy, z płynnym tuszem: niebieski</t>
  </si>
  <si>
    <t>Cienkopis kulkowy, z płynnym tuszem zielony</t>
  </si>
  <si>
    <t>Cienkopis z plastikową fibrową końcówką  czerwony</t>
  </si>
  <si>
    <t>Cienkopis z plastikową fibrową końcówką  czarny</t>
  </si>
  <si>
    <t>Cienkopis z plastikową fibrową końcówką niebieski</t>
  </si>
  <si>
    <t>Cienkopis z plastikową fibrową końcówką : zielony</t>
  </si>
  <si>
    <t>Cienkopis  kulkowy  typu Pentel BLN105  czarny</t>
  </si>
  <si>
    <t>Cienkopis  kulkowy  typu Pentel BLN105  niebieski</t>
  </si>
  <si>
    <t xml:space="preserve">Cienkopis kulkowy typu Pentel BLN75 </t>
  </si>
  <si>
    <t xml:space="preserve">Wkłady  Pentel typu LRN5  czerwone. </t>
  </si>
  <si>
    <t xml:space="preserve">Wkłady Pentel typu LRN5 niebieskie. </t>
  </si>
  <si>
    <t>Wkłady  Pentel typu LRN5 zielone.</t>
  </si>
  <si>
    <t xml:space="preserve">Wkłady  Pentel typu LRN5  czarne. </t>
  </si>
  <si>
    <t>Długopis typu PENTEL BK77 czerwony</t>
  </si>
  <si>
    <t>Długopis typu PENTEL BK77 niebieski</t>
  </si>
  <si>
    <t>Długopis typu PENTEL BK77 zielony</t>
  </si>
  <si>
    <t xml:space="preserve">Długopis typu PENTEL BK77 czarny </t>
  </si>
  <si>
    <t xml:space="preserve">Długopis typu PENTEL BK77  różowy </t>
  </si>
  <si>
    <t>Długopis typu PENTEL BK77 fioletowy</t>
  </si>
  <si>
    <t>Wkład do długopisu typu Pentel BKL77 czerwony.</t>
  </si>
  <si>
    <t>Wkład do długopisu typu Pentel BKL77 niebieski</t>
  </si>
  <si>
    <t>Wkład do długopisu typu Pentel BKL77 zielony</t>
  </si>
  <si>
    <t>Wkład do długopisu typu Pentel BKL77 czarny .</t>
  </si>
  <si>
    <t>Wkład do długopisu typu Pentel BKL77 różowy.</t>
  </si>
  <si>
    <t>Wkład do długopisu typu Pentel BKL77 fioletowy.</t>
  </si>
  <si>
    <t>Długopis automatyczny jednorazowy  w gwiazdki  czerwony</t>
  </si>
  <si>
    <t>Długopis automatyczny jednorazowy  w gwiazdki  niebieski</t>
  </si>
  <si>
    <t>Długopis automatyczny jednorazowy w gwiazdki zielony</t>
  </si>
  <si>
    <t>Długopis automatyczny jednorazowy  w gwiazdki czarny</t>
  </si>
  <si>
    <t>Długopis automatyczny jednorazowy w gwiazdki fioletowy</t>
  </si>
  <si>
    <t>Długopis automatyczny SXN-101 JETSTREAM czarny</t>
  </si>
  <si>
    <t>Długopis automatyczny SXN-101 JETSTREAM  niebieski</t>
  </si>
  <si>
    <t>Długopis automatyczne SXN-101 JETSTREAM czerwony.</t>
  </si>
  <si>
    <t>Wkłady do długopisu kulkowego SXN-101 JETSTREAM  czarne/12szt</t>
  </si>
  <si>
    <t>Wkłady do długopisu kulkowego SXN-101 JETSTREAM niebieskie/12szt</t>
  </si>
  <si>
    <t>Wkłady do długopisu kulkowego SXN-101 JETSTREAM czerwony/12szt</t>
  </si>
  <si>
    <t>Pióro kulkowe 0,5 czerwone</t>
  </si>
  <si>
    <t>Pióro kulkowe 0,5 niebieskie</t>
  </si>
  <si>
    <t>Pióro kulkowe 0,5 zielone</t>
  </si>
  <si>
    <t>Pióro kulkowe 0,5 czarne.</t>
  </si>
  <si>
    <t>Pióro kulkowe 0,3 czerwone</t>
  </si>
  <si>
    <t>Pióro kulkowe 0,3 niebieskie</t>
  </si>
  <si>
    <t>Pióro kulkowe 0,3 zielone</t>
  </si>
  <si>
    <t>Pióro kulkowe 0,3 czarne.</t>
  </si>
  <si>
    <t>Długopis na sprężynce z samoprzylepną podstawką, leżący.</t>
  </si>
  <si>
    <t xml:space="preserve">Długopis na sprężynce z samoprzylepną podstawką, stojący. </t>
  </si>
  <si>
    <t>Długopis typu BIC czerwony/20 szt.</t>
  </si>
  <si>
    <t>Długopis typu BIC niebieski/20 szt.</t>
  </si>
  <si>
    <t>Długopis typu BIC zielony/20 szt.</t>
  </si>
  <si>
    <t>Długopis typu BIC czarny/20 szt.</t>
  </si>
  <si>
    <t>Długopis zwykły zamykany czerwony</t>
  </si>
  <si>
    <t>Długopis zwykły zamykany niebieski</t>
  </si>
  <si>
    <t>Długopis zwykły zamykany zielony</t>
  </si>
  <si>
    <t>Długopis zwykły zamykany czarny</t>
  </si>
  <si>
    <t>Długopis automatyczny żelowy czerwony</t>
  </si>
  <si>
    <t>Długopis automatyczny, żelowy niebieski</t>
  </si>
  <si>
    <t>Długopis automatyczny, żelowy zielony</t>
  </si>
  <si>
    <t>Długopis automatyczny, żelowy czarny</t>
  </si>
  <si>
    <t>Foliopis 0,6 mm czerwony.</t>
  </si>
  <si>
    <t>Foliopis 0,6 mm niebieski.</t>
  </si>
  <si>
    <t>Foliopis 0,6 mm zielony.</t>
  </si>
  <si>
    <t>Foliopis 0,6 mm czarny.</t>
  </si>
  <si>
    <t>Atrament do piór niebieski</t>
  </si>
  <si>
    <t xml:space="preserve">Atrament do piór czarny. </t>
  </si>
  <si>
    <t xml:space="preserve">Atrament do piór czerwony. </t>
  </si>
  <si>
    <t>Naboje typu Waterman czarne/8szt</t>
  </si>
  <si>
    <t>Naboje typu Waterman niebiesko-czarne/8szt</t>
  </si>
  <si>
    <t>Naboje typu Parker niebieskie/5szt.</t>
  </si>
  <si>
    <t>Naboje typu Parker granat/5szt</t>
  </si>
  <si>
    <t>Naboje typu Parker czarne/5szt</t>
  </si>
  <si>
    <t>Naboje typu Pelikan czerwone/5szt</t>
  </si>
  <si>
    <t>Naboje typu Pelikan fioletowe/5szt</t>
  </si>
  <si>
    <t>Naboje typu Pelikan czarne/5szt.</t>
  </si>
  <si>
    <t>Naboje typu Pelikan niebieskie/5szt</t>
  </si>
  <si>
    <t>Naboje typu Pelikan granatowe/5szt</t>
  </si>
  <si>
    <t xml:space="preserve">Marker olejowy biały </t>
  </si>
  <si>
    <t>Marker permanentny z okrągłą końcówką czerwony</t>
  </si>
  <si>
    <t>Marker permanentny z okrągłą końcówką niebieski</t>
  </si>
  <si>
    <t>Marker permanentny z okrągłą końcówką zielony</t>
  </si>
  <si>
    <t>Marker permanentny z okrągłą końcówką  czarny</t>
  </si>
  <si>
    <t>Zakreślacz fluorescencyjny żółty</t>
  </si>
  <si>
    <t>Zakreślacz fluorescencyjny niebieski</t>
  </si>
  <si>
    <t>Zakreślacz fluorescencyjny zielony</t>
  </si>
  <si>
    <t>Zakreślacz fluorescencyjny czerwony</t>
  </si>
  <si>
    <t xml:space="preserve">Zakreślacz fluorescencyjny pomarańczowy </t>
  </si>
  <si>
    <t xml:space="preserve">Zakreślacz fluorescencyjny różowy </t>
  </si>
  <si>
    <t xml:space="preserve">Zakreślacz  typu STABILO BOSS ORIGINAL </t>
  </si>
  <si>
    <t>Ołówek automatyczny 0,5mm HB</t>
  </si>
  <si>
    <t>Grafit do ołówków 0,5mm HB/12 szt.</t>
  </si>
  <si>
    <t>Ołówek z gumką HB/12 szt.</t>
  </si>
  <si>
    <t>Ołówek bez gumki 2B/12 szt.</t>
  </si>
  <si>
    <t>Ołówek bez gumki HB/12 szt.</t>
  </si>
  <si>
    <t>Gumka miękka do ścierania</t>
  </si>
  <si>
    <t>Temperówka metalowa pojedyncza</t>
  </si>
  <si>
    <t>Temperówka plastikowa, dwuotworowa z pojemnikiem</t>
  </si>
  <si>
    <t xml:space="preserve"> szt.</t>
  </si>
  <si>
    <t>Marker do tablic suchościeralnych z okrągłą końcówką czerwony</t>
  </si>
  <si>
    <t>Marker do tablic suchościeralnych z okrągłą końcówką niebieski</t>
  </si>
  <si>
    <t>Marker do tablic suchościeralnych z okrągłą końcówką zielony</t>
  </si>
  <si>
    <t>Marker do tablic suchościeralnych z okrągłą końcówką czarny</t>
  </si>
  <si>
    <t>Marker do tablic suchościeralnych czerwony 3-5 mm</t>
  </si>
  <si>
    <t>Marker do tablic suchościeralnych niebieski 3-5 mm</t>
  </si>
  <si>
    <t>Marker do tablic suchościeralnych zielony 3-5 mm</t>
  </si>
  <si>
    <t>Marker do tablic suchościeralnych czarny 3-5 mm</t>
  </si>
  <si>
    <t xml:space="preserve">Marker suchościeralny do tablic szklanych z okrągłą końcówką/5 sztuk </t>
  </si>
  <si>
    <t>Markery do tablic suchościeralnych z okrągłą końcówką,  
 4 kolory + gąbka</t>
  </si>
  <si>
    <t>Marker uniwersalny z końcówką ściętą czerwony</t>
  </si>
  <si>
    <t>Marker uniwersalny z końcówką ściętą niebieski</t>
  </si>
  <si>
    <t>Marker uniwersalny z końcówką ściętą zielony</t>
  </si>
  <si>
    <t>Marker uniwersalny z końcówką ściętą czarny</t>
  </si>
  <si>
    <t>Gąbka do tablic suchościeralnych</t>
  </si>
  <si>
    <t>Płyn do czyszczenia tablic suchościeralnych,
pojemność min. 250ml</t>
  </si>
  <si>
    <t>Płyn do czyszczenia tablic suchościeralnych,
pojemność 5l</t>
  </si>
  <si>
    <t>Tablica suchościeralna 100 x 150</t>
  </si>
  <si>
    <t>Tablica suchościeralna 90 x 120</t>
  </si>
  <si>
    <t>Magnesy do tablic różnokolorowe 30 mm, mix kolorów 10 szt./op.</t>
  </si>
  <si>
    <t xml:space="preserve">Magnesy do tablic różnokolorowe 20 mm, mix kolorów 10 szt./op. </t>
  </si>
  <si>
    <t>Kreda szkolna biała okrągła  100 szt./op.</t>
  </si>
  <si>
    <t>Pinezka tablicowa z plastikową główką kolor/50 szt.</t>
  </si>
  <si>
    <t>Pinezka tablicowa z płaską główką kolor /50 szt.</t>
  </si>
  <si>
    <t>Tablica korkowa w drewnianej ramie, wymiar 60 x 100 cm lub 60 x 90 cm</t>
  </si>
  <si>
    <t>Etykiety 105x48 mm/100ark</t>
  </si>
  <si>
    <t>Etykiety 105x74 mm/100ark</t>
  </si>
  <si>
    <t>Etykiety 70x30 mm/100ark</t>
  </si>
  <si>
    <t>Etykiety 105x42,3 mm/100ark</t>
  </si>
  <si>
    <t>Etykiety 48,5x25,4 mm/100ark</t>
  </si>
  <si>
    <t>Folia do drukarek atramentowych A4/50ark</t>
  </si>
  <si>
    <t>Folia do kopiarek A4/ 100ark</t>
  </si>
  <si>
    <t>Papier foto A4/180 g/m2, matowy, op. 25 ark.</t>
  </si>
  <si>
    <t xml:space="preserve">Okładka przezroczysta format A4 grubość. 200 μm/100 szt. </t>
  </si>
  <si>
    <t>Okładka przezroczysta format A4 grubość. 200 μm/100 szt. czerwona</t>
  </si>
  <si>
    <t>Okładka przezroczysta format A4/200 μm/100 szt. niebieska</t>
  </si>
  <si>
    <t>Okładka przezroczysta format A4grubość. 200 μm/100 szt.  zielona</t>
  </si>
  <si>
    <t>Okładka przezroczysta format A4grubość. 200 μm/100 szt. brązowa</t>
  </si>
  <si>
    <t>Okładka przezroczysta  A4 /150 μm/100szt</t>
  </si>
  <si>
    <t>Okładki skóropodobne  A4/100 szt. czerwone</t>
  </si>
  <si>
    <t>Okładki skóropodobne  A4/100szt. Niebieskie</t>
  </si>
  <si>
    <t>Okładki skóropodobne  A4/100szt. Zielone</t>
  </si>
  <si>
    <t>Okładki skóropodobne  A4/100szt. Czarne</t>
  </si>
  <si>
    <t xml:space="preserve">Grzbiety do bindowania 5mm/100 szt.; Kolor: mix </t>
  </si>
  <si>
    <t xml:space="preserve">Grzbiety do bindowania 8mm/100 szt.; Kolor: mix </t>
  </si>
  <si>
    <t xml:space="preserve">Grzbiety do bindowania 14mm/100 szt.; Kolor: mix </t>
  </si>
  <si>
    <t xml:space="preserve">Grzbiety do bindowania16mm/100 szt.; Kolor: mix </t>
  </si>
  <si>
    <t xml:space="preserve">Grzbiety do bindowania 19-20mm/100 szt.; Kolor: mix </t>
  </si>
  <si>
    <t xml:space="preserve">Grzbiety do bindowania 25mm/50 szt.; Kolor: mix </t>
  </si>
  <si>
    <t>Grzbiety zaciskowe do bindowania 6 mm/50 szt</t>
  </si>
  <si>
    <t>Grzbiety zaciskowe do bindowania 9 mm/25 szt</t>
  </si>
  <si>
    <t>Grzbiety zaciskowe do bindowania 12 mm/25 szt.</t>
  </si>
  <si>
    <t>Koperty bąbelkowa A 95x165/10szt</t>
  </si>
  <si>
    <t>Koperty bąbelkowa B 115x215/10szt</t>
  </si>
  <si>
    <t>Koperty bąbelkowa C 145x215/10szt.</t>
  </si>
  <si>
    <t>Koperty bąbelkowa D 175x265/10szt.</t>
  </si>
  <si>
    <t>Koperty bąbelkowa E 215x265/10szt</t>
  </si>
  <si>
    <t>Koperty bąbelkowa F 215x340/10szt</t>
  </si>
  <si>
    <t>Koperty bąbelkowa G 225x340/10szt</t>
  </si>
  <si>
    <t>Koperta bąbelkowa H 270x360/10szt</t>
  </si>
  <si>
    <t>Koperty bąbelkowa I 300x440/10szt</t>
  </si>
  <si>
    <t>Koperta bąbelkowa K 350x470/10szt</t>
  </si>
  <si>
    <t>Koperty B4 HK białe/10 szt.</t>
  </si>
  <si>
    <t>Koperty B4 HK brązowe/10szt</t>
  </si>
  <si>
    <t>Koperty B4 HK RBD brąz/10szt</t>
  </si>
  <si>
    <t xml:space="preserve">Koperty bezpieczne B4 białe/100szt </t>
  </si>
  <si>
    <t xml:space="preserve">Koperty C4 HK białe/10szt </t>
  </si>
  <si>
    <t>Koperty C5 HK białe/10szt</t>
  </si>
  <si>
    <t xml:space="preserve">Koperty C6 SK białe/10szt </t>
  </si>
  <si>
    <t>Koperty DL z okienkiem lewym SK białe/1000szt</t>
  </si>
  <si>
    <t>Koperty format DL HK białe/10szt</t>
  </si>
  <si>
    <t xml:space="preserve">Korektor w płynie 20 ml </t>
  </si>
  <si>
    <t>Korektor w "piórze" 8 ml</t>
  </si>
  <si>
    <t>Korektor w "piórze" 12 ml.</t>
  </si>
  <si>
    <t xml:space="preserve">Korektor w taśmie </t>
  </si>
  <si>
    <t>Klej w płynie 50 ml</t>
  </si>
  <si>
    <t>Klej w płynie z gumową rolką  30 ml</t>
  </si>
  <si>
    <t>Klej w sztyfcie 8-12g</t>
  </si>
  <si>
    <t>Klej w taśmie 8mmx10m</t>
  </si>
  <si>
    <t>Taśma dwustronna 12,7mm x 6,3m</t>
  </si>
  <si>
    <t xml:space="preserve">Taśma dwustronnie klejąca -  50 mm x 10 m </t>
  </si>
  <si>
    <t xml:space="preserve">Taśma klejąca na podajniku z nożykiem 19mm x 7,5 m </t>
  </si>
  <si>
    <t>Taśma klejąca, przezroczysta 19 mm x 33 m, kartonowy lub plastikowy podajnik</t>
  </si>
  <si>
    <t>Taśma klejąca, przezroczysta 19 mm x 33 m</t>
  </si>
  <si>
    <t>Taśma klejąca, mleczna 12 mm x 33 m</t>
  </si>
  <si>
    <t>Taśma ostrzegawcza biało-czerwona 80 mmx100mb</t>
  </si>
  <si>
    <t>Taśma pakowa transparentna 48x60</t>
  </si>
  <si>
    <t>Taśma pakowa brązowa 48x60</t>
  </si>
  <si>
    <t>Taśma naprawcza srebrna 50x50</t>
  </si>
  <si>
    <t xml:space="preserve">Podajnik do taśmy obciążony </t>
  </si>
  <si>
    <t>Koszulka krystaliczna A4/55mic  100 szt.</t>
  </si>
  <si>
    <t>Koszulka groszek A4/50mic 100 szt.</t>
  </si>
  <si>
    <t>Koszulka groszek A5/50mic 100 szt.</t>
  </si>
  <si>
    <t>Koszulka na katalogi z klapką A4/10szt.</t>
  </si>
  <si>
    <t xml:space="preserve">Koszulka groszek A4/25szt z klapką </t>
  </si>
  <si>
    <t>Koszulka poszerzana A4/25szt</t>
  </si>
  <si>
    <t xml:space="preserve">Ofertówka  A4 L 200mic/25szt </t>
  </si>
  <si>
    <t>Ofertówki A4, groszkowa, różnokolorowe, materiał: PVC lub PP krystaliczna, Format A4zgrzewane w kształcie litery L, kolory: podstawowe, transparentygramatura foli ≥150μmopakowaniu: 25 szt.</t>
  </si>
  <si>
    <t>Płyta CD-R 700 MB (op. 10 szt.) Slim</t>
  </si>
  <si>
    <t>Płyta CD-R 700 MB (op. 25 szt.) CAKE</t>
  </si>
  <si>
    <t>Płyta CD-RW 700 MB (op. 10 szt.)</t>
  </si>
  <si>
    <t>Płyta DVD+R 4,7 GB (op. 10 szt.) SLIM</t>
  </si>
  <si>
    <t>Płyta DVD+R 4,7 GB (op. 25 szt.) CAKE</t>
  </si>
  <si>
    <t>Płyta DVD+RW 4,7 GB (op. 10 szt. lub 2x5 szt.)  SLIM</t>
  </si>
  <si>
    <t>Płyta DVD-R 4,7 GB (op. 10 szt.) SLIM</t>
  </si>
  <si>
    <t>Płyta DVD-R 4,7 GB (op. 25 szt.) CAKE</t>
  </si>
  <si>
    <t>Płyta DVD-RW 4,7 GB (op. 10 szt. lub 2x5 szt.) SLIM</t>
  </si>
  <si>
    <t>Koperta bąbelkowa CD 175x165/10szt</t>
  </si>
  <si>
    <t>Koperty z okienkiem na płyty CD/DVD (op. 100 szt.)</t>
  </si>
  <si>
    <t>Pudełko na płyty CD/DVD SLIM.
Opakowanie 10 szt.</t>
  </si>
  <si>
    <t>Pudełko plastikowe na CD/DVD/5szt</t>
  </si>
  <si>
    <t>Segregator A4/50mm czerwony</t>
  </si>
  <si>
    <t>Segregator A4/50mm  niebieski</t>
  </si>
  <si>
    <t>Segregator A4/50mm zielony</t>
  </si>
  <si>
    <t>Segregator A4/50mm czarny</t>
  </si>
  <si>
    <t>Segregator A4/50mm biały</t>
  </si>
  <si>
    <t>Segregator  A4/50mm pomarańczowy</t>
  </si>
  <si>
    <t>Segregator A4/75mm czerwony</t>
  </si>
  <si>
    <t>Segregator A4/75mm niebieski</t>
  </si>
  <si>
    <t>Segregator A4/75mm zielony</t>
  </si>
  <si>
    <t>Segregator A4/75mm czarny</t>
  </si>
  <si>
    <t>Segregator A4/75mm biały</t>
  </si>
  <si>
    <t>Segregator A4/75mm pomarańczowy</t>
  </si>
  <si>
    <t>Segregator A5/40mm/2 ringi</t>
  </si>
  <si>
    <t>Segregator A4/50 mm czarny</t>
  </si>
  <si>
    <t>Segregator A4/50 mm czerwony</t>
  </si>
  <si>
    <t>Segregator A4/50 mm niebieski</t>
  </si>
  <si>
    <t>Segregator A4/50 mm zielony</t>
  </si>
  <si>
    <t>Segregator A4/75 mm czerwony</t>
  </si>
  <si>
    <t>Segregator A4/75 mm niebieski</t>
  </si>
  <si>
    <t>Segregator A4/75 mm zielony</t>
  </si>
  <si>
    <t>Segregator A4/75 mm czarny</t>
  </si>
  <si>
    <t>Skoroszyt  A4 PVC wpinany czerwony</t>
  </si>
  <si>
    <t>Skoroszyt A4 PVC wpinany niebieski</t>
  </si>
  <si>
    <t>Skoroszyt A4 PVC wpinany zielony</t>
  </si>
  <si>
    <t>Skoroszyt A4 PVC wpinany czarny</t>
  </si>
  <si>
    <t>Skoroszyt A4 PVC wpinany biały</t>
  </si>
  <si>
    <t>Skoroszyt A4 PVC czerwony</t>
  </si>
  <si>
    <t>Skoroszyt A4 PVC niebieski</t>
  </si>
  <si>
    <t>Skoroszyt A4 PVC zielony</t>
  </si>
  <si>
    <t>Skoroszyt A4 PVC czarny</t>
  </si>
  <si>
    <t>Skoroszyt A4 kartonowy 250 g</t>
  </si>
  <si>
    <t>Skoroszyt A4 zawieszany kartonowy 230 g</t>
  </si>
  <si>
    <t>Skoroszyt do akt  osobowych zawieszany PVC czerwony</t>
  </si>
  <si>
    <t>Skoroszyt do akt  osobowych zawieszany PVC niebieski</t>
  </si>
  <si>
    <t>Skoroszyt do akt  osobowych zawieszany PVC zielony</t>
  </si>
  <si>
    <t>Skoroszyt do akt  osobowych zawieszany PVC czarny</t>
  </si>
  <si>
    <t>Przekładki kartonowe 1/3 A4 mix kolorów/100szt</t>
  </si>
  <si>
    <t>Przekładki kartonowe A4 alfabetyczne (A-Z) kolorowe</t>
  </si>
  <si>
    <t>Przekładki kartonowe A4 numeryczne (1-12) kolorowe</t>
  </si>
  <si>
    <t>Przekładki A4 PP alfabetyczne (AZ) kolorowe</t>
  </si>
  <si>
    <t>Przekładki A4 PP numeryczne (1-12) kolorowe</t>
  </si>
  <si>
    <t>Teczka A4 wiązana 350 g biała</t>
  </si>
  <si>
    <t>Teczka A4 z gumką 400 g biała</t>
  </si>
  <si>
    <t>Teczka A4 z gumką trzyskrzydłowa 400 g barwiona</t>
  </si>
  <si>
    <t>Teczka do podpisu z okienkiem A4/10 przegródek. Kolory mix.</t>
  </si>
  <si>
    <t>Teczka do podpisu z okienkiem A4/20 przegródek. Kolory mix.</t>
  </si>
  <si>
    <t>Teczka na dokumenty PP A4/6  przegródek na gumkę</t>
  </si>
  <si>
    <t xml:space="preserve">Teczka na dokumenty A4/350g lakierowana z gumką </t>
  </si>
  <si>
    <t>Teczka na Akta osobowe zielona 245x310x16 mm</t>
  </si>
  <si>
    <t>Teczka na dokumenty PP A4 z gumkami narożnymi 3 skrzydłowa czerwona</t>
  </si>
  <si>
    <t>Teczka na dokumenty PP A4 z gumkami narożnymi 3 skrzydłowa niebieska</t>
  </si>
  <si>
    <t>Teczka na dokumenty PP A4 z gumkami narożnymi 3 skrzydłowa zielona</t>
  </si>
  <si>
    <t>Teczka na dokumenty PP A4 z gumkami narożnymi 3 skrzydłowa czarna</t>
  </si>
  <si>
    <t>Teczka na dokumenty PP A4 z gumkami narożnymi 3 skrzydłowa żółta</t>
  </si>
  <si>
    <t>Teczka A4 wiązana PP  czerwona</t>
  </si>
  <si>
    <t>Teczka A4 wiązana PP niebieska</t>
  </si>
  <si>
    <t>Teczka A4 wiązana PP zielona</t>
  </si>
  <si>
    <t>Teczka A4 wiązana PP czarna</t>
  </si>
  <si>
    <t>Teczka A4 wiązana PP żółta</t>
  </si>
  <si>
    <t>Teczka zawieszkowa do archiwizacji różne kolory</t>
  </si>
  <si>
    <t>Mechanizm skoroszytowy wpinany
opakowanie 25 szt.</t>
  </si>
  <si>
    <t>Pianka czyszcząca antystatyczna 250 ml</t>
  </si>
  <si>
    <t>Płyn do czyszczenia ekranów 250ml</t>
  </si>
  <si>
    <t>Sprzężone powietrze 400ml</t>
  </si>
  <si>
    <t>Ściereczki wilgotne do monitorów LCD/100szt</t>
  </si>
  <si>
    <t>Gumki krzyżowe 50 mm/100g</t>
  </si>
  <si>
    <t>Gumki krzyżowe 100 mm/100g</t>
  </si>
  <si>
    <t>Gumki recepturki kolorowe 130 szt.</t>
  </si>
  <si>
    <t>Klipy do dokumentów 15 mm/12szt</t>
  </si>
  <si>
    <t>Klipy do dokumentów 19 mm/12 szt.</t>
  </si>
  <si>
    <t>Klipy do dokumentów 25 mm/12 szt.</t>
  </si>
  <si>
    <t>Klipy do dokumentów 32 mm/12 szt.</t>
  </si>
  <si>
    <t>Klipy do dokumentów 41 mm/12 szt.</t>
  </si>
  <si>
    <t>Klipy do dokumentów 51 mm/12 szt.</t>
  </si>
  <si>
    <t>Spinacz okrągły 50 mm/100 szt.</t>
  </si>
  <si>
    <t>Spinacz trójkątny 28 mm/100 szt.</t>
  </si>
  <si>
    <t>Spinacze 28 mm złote/100 szt.</t>
  </si>
  <si>
    <t>Spinacze 33 mm złote/100 szt.</t>
  </si>
  <si>
    <t>Spinacze okrągłe kolorowe 28mm/150 szt.</t>
  </si>
  <si>
    <t xml:space="preserve">Pudełko magnetyczne ze spinaczami R28mm </t>
  </si>
  <si>
    <t>Zszywacz długoramienny</t>
  </si>
  <si>
    <t xml:space="preserve">Zszywacz do 60 kartek </t>
  </si>
  <si>
    <t xml:space="preserve">Zszywacz do 30 kartek </t>
  </si>
  <si>
    <t>Zszywki 10/5 1000 szt.</t>
  </si>
  <si>
    <t>Zszywki 23/10 1000 szt.</t>
  </si>
  <si>
    <t>Zszywki 23/6 1000 szt.</t>
  </si>
  <si>
    <t>Zszywki 24/6 1000 szt.</t>
  </si>
  <si>
    <t>Zszywki 26/6 1000 szt.</t>
  </si>
  <si>
    <t>Zszywki 24/6 miedziane1000 szt.</t>
  </si>
  <si>
    <t>Nity oczkowe introligatorskie, Rozmiar: średnica wew. 4,2mm, średnica zewn: 7,44. wysokość 4,4mm złote Opakowanie: ≥ 200 szt.</t>
  </si>
  <si>
    <t>Zakładki indeksujące 20x50mm</t>
  </si>
  <si>
    <t>kpl.</t>
  </si>
  <si>
    <t>Zakładki indeksujące 12 x 43 mm</t>
  </si>
  <si>
    <t>Zakładki indeksujące strzałki 12 × 45 mm</t>
  </si>
  <si>
    <t>Zakładki indeksujące 12 x 45 mm</t>
  </si>
  <si>
    <t>Zakładki indeksujące 11,9 x 43,2 mm</t>
  </si>
  <si>
    <t>Pudło archiwizacyjne A4 szer. grzbietu 80 mm składane</t>
  </si>
  <si>
    <t>Karton archiwizacyjny na dokumenty A4, szer. grzbietu 100 mm</t>
  </si>
  <si>
    <t>Karton archiwizacyjny na dokumenty A4 szer. grzbietu 150 mm</t>
  </si>
  <si>
    <t>Kartoteka plastikowa na teczki zawieszkowe</t>
  </si>
  <si>
    <t>Datownik samotuszujący PL lub ISO</t>
  </si>
  <si>
    <t>Dziurkacz do 25 kartek</t>
  </si>
  <si>
    <t>Kalkulator biurowy 12-pozycyjny</t>
  </si>
  <si>
    <t>Linijka aluminium 30 cm</t>
  </si>
  <si>
    <t>Linijka przezroczysta 30 cm</t>
  </si>
  <si>
    <t xml:space="preserve">Nożyczki 21 cm z gumowanym uchwytem </t>
  </si>
  <si>
    <t xml:space="preserve">Nożyk do otwierania kopert z drewnianą rączką </t>
  </si>
  <si>
    <t>Nóż biurowy z wymiennym ostrzem, szerokość ostrza 18 mm</t>
  </si>
  <si>
    <t>Podkładka antypoślizgowa na biurko ≥60x40 cm</t>
  </si>
  <si>
    <t>Podkładka antypoślizgowa pod mysz</t>
  </si>
  <si>
    <t>Podkładka antypoślizgowa pod mysz, podpórka żelowa pod nadgarstek</t>
  </si>
  <si>
    <t xml:space="preserve">Poduszki do stempli, różne kolory 110x70 mm </t>
  </si>
  <si>
    <t xml:space="preserve">Tusz do stempli uniwersalny, różne kolory, min. op. 25 ml </t>
  </si>
  <si>
    <t>Rozszywacz uniwersalny z blokadą</t>
  </si>
  <si>
    <t>Szablon kreślarski Kombi Figury</t>
  </si>
  <si>
    <t>Sznur jutowy 15 mb.</t>
  </si>
  <si>
    <t>Sznur jutowy 250 mb</t>
  </si>
  <si>
    <t xml:space="preserve">Zegar ścienny biurowy z tworzywa sztucznego </t>
  </si>
  <si>
    <t>Pojemnik na długopisy z metalowej siatki</t>
  </si>
  <si>
    <t>Pojemnik na dokumenty A4 PVC 70 mm</t>
  </si>
  <si>
    <t>Przybornik na biurko z przegrodami</t>
  </si>
  <si>
    <t>Tacka na dokumenty A4 przezroczysta</t>
  </si>
  <si>
    <t>Papier pakowy szary w rolkach 5 x 1 m</t>
  </si>
  <si>
    <t xml:space="preserve">Podkładka z klipem A4 </t>
  </si>
  <si>
    <t xml:space="preserve">Podkładka z klipem A5. </t>
  </si>
  <si>
    <t>Niszczarka biurowa tnie jednorazowo do 15 arkuszy, niszczy płyty CD, odporna na zszywki i małe spinacze,  Pojemność kosza min. 25 l; gwarancja min. 24 miesiące</t>
  </si>
  <si>
    <t>Niszczarka osobista tnąca w systemie paskowoodcinkowym tnie jednorazowo do 5 arkuszy</t>
  </si>
  <si>
    <t>Folia do laminowania A4 100 mic/100 szt.</t>
  </si>
  <si>
    <t xml:space="preserve">Kubek papierowy 180 ml/100 szt. </t>
  </si>
  <si>
    <t>Kubek papierowy 250 ml/50 szt.</t>
  </si>
  <si>
    <t>Kubek papierowy 300 ml/50 szt.</t>
  </si>
  <si>
    <t>Pojemnik ażurowy na czasopisma A4/85mm</t>
  </si>
  <si>
    <t>Papier termiczny 57 mm x 25 m, 10 szt./op.</t>
  </si>
  <si>
    <t>Papier do faksu  szerokość  216 mm.</t>
  </si>
  <si>
    <t>Wizytownik na 120 wizytówek, mechanizm ringowy, przekładki AZ, możliwość umieszczenia dodatkowych wkładów</t>
  </si>
  <si>
    <t>Wkład - koszulki transparentne do wizytownika do pozycji poprzedzającej.</t>
  </si>
  <si>
    <t xml:space="preserve">Folia typu stretch czarna 500x300 3kg </t>
  </si>
  <si>
    <t>Folia typu stretch transparentna 500x300 metrów 3kg</t>
  </si>
  <si>
    <t>Teczka do akt studenta. Wykonana z białego kartonu o gramaturze min. 290g/m², A4 (227mm/310mm), wiązana na dwie tasiemki z niebielonej surówki bawełnianej</t>
  </si>
  <si>
    <t>Okładka do dyplomu granatowa A4 (logotyp UW+napis: DYPLOM UKOŃCZENIA STUDIÓW)</t>
  </si>
  <si>
    <t xml:space="preserve">Okładka do suplementu skóropodobna w kolorze brązowym </t>
  </si>
  <si>
    <t>Samoprzylepna ramka A3 srebrna</t>
  </si>
  <si>
    <t xml:space="preserve">Samoprzylepna ramka A3 czarna </t>
  </si>
  <si>
    <t>Samoprzylepna ramka A4 srebrna</t>
  </si>
  <si>
    <t>Samoprzylepna ramka A4 czarna</t>
  </si>
  <si>
    <t>Ofertówki A4, przezroczyste, różnokolorowe, materiał: PVC, Format A4 zgrzewane w kształcie litery L, kolory: czerwony, niebieski, zielony czarny, transparenty gramatura foli ≥150μm opakowanie: 25 szt.</t>
  </si>
  <si>
    <t>Wersja pliku</t>
  </si>
  <si>
    <t>STATUS</t>
  </si>
  <si>
    <t>AMAD SP.Z.O.O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</si>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</sst>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zł&quot;* #,##0.00_);_(&quot;zł&quot;* \(#,##0.00\);_(&quot;zł&quot;* &quot;-&quot;??_);_(@_)"/>
    <numFmt numFmtId="165" formatCode="[$-415]d\ mmmm\ yyyy;@"/>
    <numFmt numFmtId="166" formatCode="#,##0.00\ &quot;zł&quot;"/>
    <numFmt numFmtId="167" formatCode="_-* #,##0.00\ [$zł-415]_-;\-* #,##0.00\ [$zł-415]_-;_-* &quot;-&quot;??\ [$zł-415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mbria"/>
      <family val="1"/>
      <charset val="1"/>
    </font>
    <font>
      <sz val="12"/>
      <name val="Cambria"/>
      <family val="1"/>
      <charset val="1"/>
    </font>
    <font>
      <sz val="9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28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/>
    <xf numFmtId="0" fontId="23" fillId="0" borderId="0"/>
  </cellStyleXfs>
  <cellXfs count="110">
    <xf numFmtId="0" fontId="0" fillId="0" borderId="0" xfId="0"/>
    <xf numFmtId="0" fontId="11" fillId="3" borderId="0" xfId="2" quotePrefix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164" fontId="18" fillId="0" borderId="11" xfId="1" applyFont="1" applyBorder="1" applyAlignment="1" applyProtection="1">
      <alignment vertical="center" wrapText="1"/>
    </xf>
    <xf numFmtId="0" fontId="14" fillId="0" borderId="0" xfId="3" applyProtection="1"/>
    <xf numFmtId="0" fontId="15" fillId="0" borderId="11" xfId="0" applyFont="1" applyBorder="1" applyAlignment="1" applyProtection="1">
      <alignment horizontal="center" vertical="center" wrapText="1"/>
    </xf>
    <xf numFmtId="0" fontId="20" fillId="0" borderId="25" xfId="0" applyFont="1" applyBorder="1" applyAlignment="1" applyProtection="1">
      <alignment horizontal="center" vertical="center" wrapText="1"/>
    </xf>
    <xf numFmtId="0" fontId="19" fillId="3" borderId="25" xfId="0" applyFont="1" applyFill="1" applyBorder="1" applyAlignment="1" applyProtection="1">
      <alignment horizontal="center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0" fontId="17" fillId="4" borderId="11" xfId="0" applyFont="1" applyFill="1" applyBorder="1" applyAlignment="1" applyProtection="1">
      <alignment horizontal="center" vertical="center" wrapText="1"/>
    </xf>
    <xf numFmtId="0" fontId="17" fillId="4" borderId="24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6" fillId="3" borderId="0" xfId="0" applyFont="1" applyFill="1" applyAlignment="1" applyProtection="1">
      <alignment horizontal="left" wrapText="1"/>
    </xf>
    <xf numFmtId="164" fontId="15" fillId="3" borderId="0" xfId="1" applyFont="1" applyFill="1" applyProtection="1"/>
    <xf numFmtId="0" fontId="15" fillId="0" borderId="0" xfId="0" applyFont="1" applyProtection="1"/>
    <xf numFmtId="0" fontId="0" fillId="0" borderId="0" xfId="0" applyProtection="1"/>
    <xf numFmtId="0" fontId="0" fillId="3" borderId="0" xfId="0" applyFill="1" applyProtection="1"/>
    <xf numFmtId="0" fontId="3" fillId="0" borderId="0" xfId="0" applyFont="1" applyProtection="1"/>
    <xf numFmtId="0" fontId="3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5" fillId="3" borderId="0" xfId="0" applyFont="1" applyFill="1" applyAlignment="1" applyProtection="1">
      <alignment horizontal="left" vertical="center"/>
    </xf>
    <xf numFmtId="0" fontId="7" fillId="3" borderId="0" xfId="0" quotePrefix="1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horizontal="left" vertical="center"/>
    </xf>
    <xf numFmtId="0" fontId="0" fillId="3" borderId="0" xfId="0" quotePrefix="1" applyFill="1" applyProtection="1"/>
    <xf numFmtId="0" fontId="0" fillId="0" borderId="0" xfId="0" quotePrefix="1" applyProtection="1"/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13" fillId="0" borderId="12" xfId="0" applyFont="1" applyBorder="1" applyAlignment="1" applyProtection="1">
      <alignment horizontal="center" vertical="center"/>
    </xf>
    <xf numFmtId="166" fontId="13" fillId="0" borderId="16" xfId="0" applyNumberFormat="1" applyFont="1" applyBorder="1" applyAlignment="1" applyProtection="1">
      <alignment horizontal="center" vertical="center" textRotation="90" wrapText="1"/>
    </xf>
    <xf numFmtId="0" fontId="13" fillId="0" borderId="16" xfId="0" applyFont="1" applyBorder="1" applyAlignment="1" applyProtection="1">
      <alignment horizontal="center" vertical="center" textRotation="90" wrapText="1"/>
    </xf>
    <xf numFmtId="0" fontId="13" fillId="0" borderId="17" xfId="0" applyFont="1" applyBorder="1" applyAlignment="1" applyProtection="1">
      <alignment horizontal="center" vertical="center" textRotation="90" wrapText="1"/>
    </xf>
    <xf numFmtId="166" fontId="1" fillId="0" borderId="1" xfId="0" applyNumberFormat="1" applyFont="1" applyBorder="1" applyAlignment="1" applyProtection="1">
      <alignment horizontal="center" vertical="center" wrapText="1"/>
    </xf>
    <xf numFmtId="166" fontId="0" fillId="0" borderId="19" xfId="0" applyNumberFormat="1" applyBorder="1" applyAlignment="1" applyProtection="1">
      <alignment vertical="center" wrapText="1"/>
    </xf>
    <xf numFmtId="166" fontId="3" fillId="0" borderId="23" xfId="0" applyNumberFormat="1" applyFont="1" applyBorder="1" applyAlignment="1" applyProtection="1">
      <alignment vertical="center"/>
    </xf>
    <xf numFmtId="166" fontId="0" fillId="0" borderId="0" xfId="0" applyNumberFormat="1" applyProtection="1"/>
    <xf numFmtId="0" fontId="0" fillId="0" borderId="0" xfId="0" applyAlignment="1" applyProtection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/>
    <xf numFmtId="0" fontId="15" fillId="0" borderId="26" xfId="4" applyFont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 wrapText="1"/>
    </xf>
    <xf numFmtId="2" fontId="15" fillId="3" borderId="26" xfId="4" applyNumberFormat="1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167" fontId="18" fillId="0" borderId="27" xfId="1" applyNumberFormat="1" applyFont="1" applyBorder="1" applyAlignment="1" applyProtection="1">
      <alignment vertical="center" wrapText="1"/>
    </xf>
    <xf numFmtId="0" fontId="0" fillId="0" borderId="0" xfId="0" applyNumberFormat="1"/>
    <xf numFmtId="0" fontId="25" fillId="0" borderId="0" xfId="0" applyFont="1" applyProtection="1"/>
    <xf numFmtId="1" fontId="0" fillId="0" borderId="0" xfId="0" applyNumberFormat="1"/>
    <xf numFmtId="0" fontId="26" fillId="0" borderId="0" xfId="0" applyFont="1" applyAlignment="1" applyProtection="1"/>
    <xf numFmtId="0" fontId="5" fillId="0" borderId="0" xfId="0" applyFont="1" applyAlignment="1">
      <alignment wrapText="1"/>
    </xf>
    <xf numFmtId="166" fontId="28" fillId="0" borderId="1" xfId="1" applyNumberFormat="1" applyFont="1" applyFill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horizontal="center"/>
    </xf>
    <xf numFmtId="0" fontId="7" fillId="0" borderId="0" xfId="0" applyFont="1" applyAlignment="1" applyProtection="1">
      <alignment horizontal="right"/>
    </xf>
    <xf numFmtId="0" fontId="0" fillId="0" borderId="9" xfId="0" applyBorder="1" applyAlignment="1" applyProtection="1">
      <alignment horizontal="center"/>
    </xf>
    <xf numFmtId="0" fontId="3" fillId="0" borderId="20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7" fillId="2" borderId="1" xfId="0" quotePrefix="1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3" fillId="0" borderId="0" xfId="0" applyFont="1" applyAlignment="1">
      <alignment horizontal="right"/>
    </xf>
    <xf numFmtId="0" fontId="27" fillId="3" borderId="0" xfId="0" applyFont="1" applyFill="1" applyAlignment="1" applyProtection="1">
      <alignment horizontal="center" vertical="center"/>
    </xf>
    <xf numFmtId="164" fontId="22" fillId="5" borderId="0" xfId="1" applyFont="1" applyFill="1" applyBorder="1" applyAlignment="1" applyProtection="1">
      <alignment horizontal="center" vertical="center"/>
    </xf>
  </cellXfs>
  <cellStyles count="5">
    <cellStyle name="Hiperłącze" xfId="2" builtinId="8"/>
    <cellStyle name="Normalny" xfId="0" builtinId="0"/>
    <cellStyle name="Normalny 2" xfId="3" xr:uid="{BAC67F9F-880F-44D7-8A9D-15AC64A91F74}"/>
    <cellStyle name="Normalny_Arkusz1" xfId="4" xr:uid="{788A06E3-75C4-43DA-A08B-BDFF9F841CCA}"/>
    <cellStyle name="Walutowy" xfId="1" builtinId="4"/>
  </cellStyles>
  <dxfs count="3">
    <dxf>
      <numFmt numFmtId="0" formatCode="General"/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backgroundRefresh="0" refreshOnLoad="1" growShrinkType="overwriteClear" removeDataOnSave="1" connectionId="3" xr16:uid="{C3A0098E-5D2C-467A-95B2-00C7FF1DF5EB}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3A28F6-685D-43B5-8530-A84FA3EF206D}" name="pub_output_csv__3" displayName="pub_output_csv__3" ref="A1:A2" tableType="queryTable" totalsRowShown="0">
  <autoFilter ref="A1:A2" xr:uid="{523A28F6-685D-43B5-8530-A84FA3EF206D}"/>
  <tableColumns count="1">
    <tableColumn id="1" xr3:uid="{2117778D-8EFE-46B8-9223-CE3E0A7C667B}" uniqueName="1" name="Column1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45E8-C344-47EF-8129-1440D9DC2716}">
  <sheetPr codeName="Arkusz3"/>
  <dimension ref="A1:M72"/>
  <sheetViews>
    <sheetView showGridLines="0" tabSelected="1" topLeftCell="A7" zoomScaleNormal="100" zoomScaleSheetLayoutView="100" workbookViewId="0">
      <selection activeCell="D25" sqref="D25:H26"/>
    </sheetView>
  </sheetViews>
  <sheetFormatPr defaultColWidth="0" defaultRowHeight="15" zeroHeight="1" x14ac:dyDescent="0.25"/>
  <cols>
    <col min="1" max="1" width="4.5703125" style="17" customWidth="1"/>
    <col min="2" max="2" width="3.7109375" style="17" customWidth="1"/>
    <col min="3" max="3" width="29.140625" style="17" customWidth="1"/>
    <col min="4" max="4" width="22.28515625" style="17" customWidth="1"/>
    <col min="5" max="5" width="9.7109375" style="39" customWidth="1"/>
    <col min="6" max="6" width="4.7109375" style="39" customWidth="1"/>
    <col min="7" max="7" width="6.7109375" style="23" customWidth="1"/>
    <col min="8" max="8" width="17.85546875" style="17" customWidth="1"/>
    <col min="9" max="9" width="1" style="17" customWidth="1"/>
    <col min="10" max="11" width="8.85546875" style="17" hidden="1" customWidth="1"/>
    <col min="12" max="13" width="0" style="17" hidden="1" customWidth="1"/>
    <col min="14" max="16384" width="8.85546875" style="17" hidden="1"/>
  </cols>
  <sheetData>
    <row r="1" spans="1:13" x14ac:dyDescent="0.25">
      <c r="A1" s="78"/>
      <c r="B1" s="78"/>
      <c r="C1" s="78"/>
      <c r="D1" s="78"/>
      <c r="E1" s="21"/>
      <c r="F1" s="21"/>
      <c r="G1" s="75">
        <f ca="1">NOW()</f>
        <v>46086.574628819442</v>
      </c>
      <c r="H1" s="75"/>
    </row>
    <row r="2" spans="1:13" ht="5.0999999999999996" customHeight="1" x14ac:dyDescent="0.25">
      <c r="A2" s="78"/>
      <c r="B2" s="78"/>
      <c r="C2" s="78"/>
      <c r="D2" s="78"/>
      <c r="E2" s="78"/>
      <c r="F2" s="78"/>
      <c r="G2" s="78"/>
      <c r="H2" s="78"/>
    </row>
    <row r="3" spans="1:13" ht="15" customHeight="1" x14ac:dyDescent="0.25">
      <c r="A3" s="76" t="s">
        <v>0</v>
      </c>
      <c r="B3" s="76"/>
      <c r="C3" s="76"/>
      <c r="D3" s="82"/>
      <c r="E3" s="83"/>
      <c r="F3" s="83"/>
      <c r="G3" s="83"/>
      <c r="H3" s="84"/>
    </row>
    <row r="4" spans="1:13" ht="5.0999999999999996" customHeight="1" x14ac:dyDescent="0.25">
      <c r="A4" s="77"/>
      <c r="B4" s="77"/>
      <c r="C4" s="77"/>
      <c r="D4" s="77"/>
      <c r="E4" s="77"/>
      <c r="F4" s="77"/>
      <c r="G4" s="77"/>
      <c r="H4" s="77"/>
    </row>
    <row r="5" spans="1:13" x14ac:dyDescent="0.25">
      <c r="A5" s="76" t="s">
        <v>18</v>
      </c>
      <c r="B5" s="76"/>
      <c r="C5" s="76"/>
      <c r="D5" s="79"/>
      <c r="E5" s="80"/>
      <c r="F5" s="80"/>
      <c r="G5" s="80"/>
      <c r="H5" s="81"/>
    </row>
    <row r="6" spans="1:13" ht="5.0999999999999996" customHeight="1" x14ac:dyDescent="0.25">
      <c r="A6" s="22"/>
      <c r="B6" s="22"/>
      <c r="C6" s="22"/>
      <c r="D6" s="23"/>
      <c r="E6" s="23"/>
      <c r="F6" s="23"/>
      <c r="H6" s="23"/>
    </row>
    <row r="7" spans="1:13" x14ac:dyDescent="0.25">
      <c r="A7" s="76" t="s">
        <v>1</v>
      </c>
      <c r="B7" s="76"/>
      <c r="C7" s="76"/>
      <c r="D7" s="79"/>
      <c r="E7" s="80"/>
      <c r="F7" s="80"/>
      <c r="G7" s="80"/>
      <c r="H7" s="81"/>
    </row>
    <row r="8" spans="1:13" s="18" customFormat="1" ht="4.9000000000000004" customHeight="1" x14ac:dyDescent="0.25">
      <c r="A8" s="24"/>
      <c r="B8" s="24"/>
      <c r="C8" s="24"/>
      <c r="D8" s="25"/>
      <c r="E8" s="26"/>
      <c r="F8" s="26"/>
      <c r="G8" s="26"/>
      <c r="H8" s="26"/>
      <c r="M8" s="27"/>
    </row>
    <row r="9" spans="1:13" ht="23.45" customHeight="1" x14ac:dyDescent="0.25">
      <c r="A9" s="85" t="s">
        <v>2</v>
      </c>
      <c r="B9" s="86"/>
      <c r="C9" s="87"/>
      <c r="D9" s="72" t="s">
        <v>17</v>
      </c>
      <c r="E9" s="73"/>
      <c r="F9" s="73"/>
      <c r="G9" s="73"/>
      <c r="H9" s="74"/>
    </row>
    <row r="10" spans="1:13" ht="17.45" customHeight="1" x14ac:dyDescent="0.25">
      <c r="A10" s="88" t="s">
        <v>16</v>
      </c>
      <c r="B10" s="88"/>
      <c r="C10" s="88"/>
      <c r="D10" s="1"/>
      <c r="E10" s="58"/>
      <c r="F10" s="100" t="s">
        <v>425</v>
      </c>
      <c r="G10" s="100"/>
      <c r="H10" s="100"/>
      <c r="I10" s="19"/>
      <c r="M10" s="28"/>
    </row>
    <row r="11" spans="1:13" ht="11.45" customHeight="1" x14ac:dyDescent="0.25">
      <c r="A11" s="88" t="s">
        <v>3</v>
      </c>
      <c r="B11" s="88"/>
      <c r="C11" s="88"/>
      <c r="D11" s="1"/>
      <c r="E11" s="41"/>
      <c r="F11" s="101" t="s">
        <v>21</v>
      </c>
      <c r="G11" s="101"/>
      <c r="H11" s="101"/>
      <c r="I11" s="19"/>
      <c r="M11" s="28"/>
    </row>
    <row r="12" spans="1:13" ht="12" customHeight="1" x14ac:dyDescent="0.25">
      <c r="A12" s="88"/>
      <c r="B12" s="88"/>
      <c r="C12" s="88"/>
      <c r="D12" s="23"/>
      <c r="E12" s="41"/>
      <c r="F12" s="101" t="s">
        <v>22</v>
      </c>
      <c r="G12" s="101"/>
      <c r="H12" s="101"/>
      <c r="I12" s="41"/>
    </row>
    <row r="13" spans="1:13" ht="11.45" customHeight="1" x14ac:dyDescent="0.25">
      <c r="A13" s="108" t="str">
        <f>wersja!E2</f>
        <v>OK</v>
      </c>
      <c r="B13" s="108"/>
      <c r="C13" s="108"/>
      <c r="D13" s="108"/>
      <c r="E13" s="108"/>
      <c r="F13" s="107" t="s">
        <v>23</v>
      </c>
      <c r="G13" s="107"/>
      <c r="H13" s="107"/>
      <c r="I13" s="42"/>
    </row>
    <row r="14" spans="1:13" ht="4.9000000000000004" customHeight="1" x14ac:dyDescent="1.35">
      <c r="A14" s="108"/>
      <c r="B14" s="108"/>
      <c r="C14" s="108"/>
      <c r="D14" s="108"/>
      <c r="E14" s="108"/>
      <c r="F14" s="57"/>
      <c r="G14" s="57"/>
      <c r="H14" s="57"/>
      <c r="I14" s="42"/>
    </row>
    <row r="15" spans="1:13" ht="10.9" customHeight="1" x14ac:dyDescent="0.25">
      <c r="A15" s="108"/>
      <c r="B15" s="108"/>
      <c r="C15" s="108"/>
      <c r="D15" s="108"/>
      <c r="E15" s="108"/>
      <c r="F15" s="99" t="s">
        <v>24</v>
      </c>
      <c r="G15" s="99"/>
      <c r="H15" s="99"/>
      <c r="I15" s="20"/>
    </row>
    <row r="16" spans="1:13" ht="10.9" customHeight="1" x14ac:dyDescent="0.25">
      <c r="A16" s="108"/>
      <c r="B16" s="108"/>
      <c r="C16" s="108"/>
      <c r="D16" s="108"/>
      <c r="E16" s="108"/>
      <c r="F16" s="99" t="s">
        <v>25</v>
      </c>
      <c r="G16" s="99"/>
      <c r="H16" s="99"/>
      <c r="I16" s="20"/>
    </row>
    <row r="17" spans="1:8" ht="13.15" customHeight="1" x14ac:dyDescent="0.25">
      <c r="A17" s="102" t="s">
        <v>4</v>
      </c>
      <c r="B17" s="102"/>
      <c r="C17" s="102"/>
      <c r="D17" s="102"/>
      <c r="E17" s="102"/>
      <c r="F17" s="102"/>
      <c r="G17" s="102"/>
      <c r="H17" s="102"/>
    </row>
    <row r="18" spans="1:8" ht="27.6" customHeight="1" x14ac:dyDescent="0.25">
      <c r="A18" s="89" t="str">
        <f>IF(wersja!E2="OK",
"Na podstawie umowy nr. POUZ – 362/191/2025/DZP/CZ.1 na: „Sukcesywne dostawy akcesoriów biurowych dla jednostek Uniwersytetu Warszawskiego,,",
IF(wersja!E2="BRAK POŁĄCZENIA",
"BRAK POŁĄCZENIA – uruchom ponownie formularz i kliknij Włącz połączenia",
"UWAGA! Używasz nieaktualnej wersji formularza. Pobierz nową."
))</f>
        <v>Na podstawie umowy nr. POUZ – 362/191/2025/DZP/CZ.1 na: „Sukcesywne dostawy akcesoriów biurowych dla jednostek Uniwersytetu Warszawskiego,,</v>
      </c>
      <c r="B18" s="89"/>
      <c r="C18" s="89"/>
      <c r="D18" s="89"/>
      <c r="E18" s="89"/>
      <c r="F18" s="89"/>
      <c r="G18" s="89"/>
      <c r="H18" s="89"/>
    </row>
    <row r="19" spans="1:8" ht="5.0999999999999996" customHeight="1" x14ac:dyDescent="0.25">
      <c r="A19" s="103"/>
      <c r="B19" s="103"/>
      <c r="C19" s="103"/>
      <c r="D19" s="103"/>
      <c r="E19" s="103"/>
      <c r="F19" s="103"/>
      <c r="G19" s="103"/>
      <c r="H19" s="103"/>
    </row>
    <row r="20" spans="1:8" ht="30" customHeight="1" x14ac:dyDescent="0.25">
      <c r="A20" s="90" t="str">
        <f>IF(wersja!E2="OK",
"Zamawiający (dane do wystawienia faktury VAT):",
IF(wersja!E2="BRAK POŁĄCZENIA",
"BRAK POŁĄCZENIA – uruchom ponownie formularz i kliknij Włącz Zawartość",
"UWAGA! Używasz nieaktualnej wersji formularza. Pobierz nową."
))</f>
        <v>Zamawiający (dane do wystawienia faktury VAT):</v>
      </c>
      <c r="B20" s="90"/>
      <c r="C20" s="90"/>
      <c r="D20" s="104" t="str">
        <f>IF(wersja!E2="OK",
"Uniwersytet Warszawski, ul. Krakowskie Przedmieście 26/28
00-927 Warszawa, NIP 525-001-12-66",
IF(wersja!E2="BRAK POŁĄCZENIA",
"BRAK POŁĄCZENIA – uruchom ponownie formularz i kliknij Włącz Zawartość",
"UWAGA! Używasz nieaktualnej wersji formularza. Pobierz nową."
))</f>
        <v>Uniwersytet Warszawski, ul. Krakowskie Przedmieście 26/28
00-927 Warszawa, NIP 525-001-12-66</v>
      </c>
      <c r="E20" s="105"/>
      <c r="F20" s="105"/>
      <c r="G20" s="105"/>
      <c r="H20" s="106"/>
    </row>
    <row r="21" spans="1:8" ht="5.0999999999999996" customHeight="1" x14ac:dyDescent="0.25">
      <c r="A21" s="29"/>
      <c r="B21" s="29"/>
      <c r="C21" s="30"/>
      <c r="D21" s="23"/>
      <c r="E21" s="23"/>
      <c r="F21" s="23"/>
      <c r="H21" s="23"/>
    </row>
    <row r="22" spans="1:8" ht="19.149999999999999" customHeight="1" x14ac:dyDescent="0.25">
      <c r="A22" s="90" t="str">
        <f>IF(wersja!E2="OK",
"Adres dostawy: Nazwa wydziału/jednostki, Ulica, Nazwa budynku, Piętro, Numer pokoju",
IF(wersja!E2="BRAK POŁĄCZENIA",
"BRAK POŁĄCZENIA – uruchom ponownie formularz i kliknij Włącz Zawartość",
"UWAGA! Używasz nieaktualnej wersji formularza. Pobierz nową."
))</f>
        <v>Adres dostawy: Nazwa wydziału/jednostki, Ulica, Nazwa budynku, Piętro, Numer pokoju</v>
      </c>
      <c r="B22" s="90"/>
      <c r="C22" s="90"/>
      <c r="D22" s="92"/>
      <c r="E22" s="93"/>
      <c r="F22" s="93"/>
      <c r="G22" s="93"/>
      <c r="H22" s="94"/>
    </row>
    <row r="23" spans="1:8" ht="19.149999999999999" customHeight="1" x14ac:dyDescent="0.25">
      <c r="A23" s="90"/>
      <c r="B23" s="90"/>
      <c r="C23" s="90"/>
      <c r="D23" s="95"/>
      <c r="E23" s="96"/>
      <c r="F23" s="96"/>
      <c r="G23" s="96"/>
      <c r="H23" s="97"/>
    </row>
    <row r="24" spans="1:8" ht="5.0999999999999996" customHeight="1" x14ac:dyDescent="0.25">
      <c r="A24" s="31"/>
      <c r="B24" s="31"/>
      <c r="C24" s="31"/>
      <c r="E24" s="17"/>
      <c r="F24" s="17"/>
    </row>
    <row r="25" spans="1:8" ht="18.600000000000001" customHeight="1" x14ac:dyDescent="0.25">
      <c r="A25" s="90" t="s">
        <v>5</v>
      </c>
      <c r="B25" s="90"/>
      <c r="C25" s="91"/>
      <c r="D25" s="98"/>
      <c r="E25" s="98"/>
      <c r="F25" s="98"/>
      <c r="G25" s="98"/>
      <c r="H25" s="98"/>
    </row>
    <row r="26" spans="1:8" ht="18.600000000000001" customHeight="1" x14ac:dyDescent="0.25">
      <c r="A26" s="90"/>
      <c r="B26" s="90"/>
      <c r="C26" s="91"/>
      <c r="D26" s="98"/>
      <c r="E26" s="98"/>
      <c r="F26" s="98"/>
      <c r="G26" s="98"/>
      <c r="H26" s="98"/>
    </row>
    <row r="27" spans="1:8" ht="5.0999999999999996" customHeight="1" thickBot="1" x14ac:dyDescent="0.3">
      <c r="E27" s="17"/>
      <c r="F27" s="17"/>
    </row>
    <row r="28" spans="1:8" ht="60" customHeight="1" x14ac:dyDescent="0.25">
      <c r="A28" s="32" t="s">
        <v>6</v>
      </c>
      <c r="B28" s="69" t="str">
        <f>IF(wersja!E2="OK",
"Nazwa artykułu",
IF(wersja!E2="BRAK POŁĄCZENIA",
"BRAK POŁĄCZENIA – uruchom ponownie formularz i kliknij Włącz Zawartość",
"UWAGA! Używasz nieaktualnej wersji formularza. Pobierz nową."
))</f>
        <v>Nazwa artykułu</v>
      </c>
      <c r="C28" s="70"/>
      <c r="D28" s="71"/>
      <c r="E28" s="33" t="s">
        <v>8</v>
      </c>
      <c r="F28" s="33" t="s">
        <v>9</v>
      </c>
      <c r="G28" s="34" t="s">
        <v>10</v>
      </c>
      <c r="H28" s="35" t="s">
        <v>11</v>
      </c>
    </row>
    <row r="29" spans="1:8" ht="25.15" customHeight="1" x14ac:dyDescent="0.25">
      <c r="A29" s="2"/>
      <c r="B29" s="60" t="str">
        <f>IF(wersja!$E$2="BRAK POŁĄCZENIA",
"BRAK POŁĄCZENIA – uruchom ponownie formularz i kliknij Włącz Zawartość",
IF(wersja!$E$2&lt;&gt;"OK",
"Używasz nieaktualnej wersji formularza. Pobierz nową.",
IF(A29="",
"Prosze podac kod produktu. Kody znajdziesz w arkuszu Asortyment",
IF(OR(A29=388,A29=389,A29=390),
"Ten produkt wymaga zamówienia przez Sekcję Zaopatrzenia Biura Gospodarczo-Logistycznego",
IF(
ISERROR(MATCH(A29,Asortyment!A:A,0)),
"Nieprawidlowy kod",
INDEX(Asortyment!B:B,MATCH(A29,Asortyment!A:A,0))
)))))</f>
        <v>Prosze podac kod produktu. Kody znajdziesz w arkuszu Asortyment</v>
      </c>
      <c r="C29" s="61"/>
      <c r="D29" s="62"/>
      <c r="E29" s="59" t="str">
        <f>IF(wersja!$E$2="BRAK POŁĄCZENIA",
"",
IF(wersja!$E$2&lt;&gt;"OK",
"",
IF(OR(A29=388,A29=389,A29=390),
"",
IF(
ISERROR(MATCH(A29,Asortyment!A:A,0)),
"",
INDEX(Asortyment!C:C,MATCH(A29,Asortyment!A:A,0))
))))</f>
        <v/>
      </c>
      <c r="F29" s="36" t="str">
        <f>IF(wersja!$E$2="BRAK POŁĄCZENIA",
"",
IF(wersja!$E$2&lt;&gt;"OK",
"",
IF(A29="",
"",
IF(OR(A29=388,A29=389,A29=390),
"",
IF(
ISERROR(MATCH(A29,Asortyment!A:A,0)),
"",
INDEX(Asortyment!D:D,MATCH(A29,Asortyment!A:A,0))
)))))</f>
        <v/>
      </c>
      <c r="G29" s="3"/>
      <c r="H29" s="37" t="str">
        <f>IF(wersja!$E$2&lt;&gt;"OK",
"",
IF(OR(E29="",G29=""),
"",
E29*G29))</f>
        <v/>
      </c>
    </row>
    <row r="30" spans="1:8" ht="25.15" customHeight="1" x14ac:dyDescent="0.25">
      <c r="A30" s="4"/>
      <c r="B30" s="60" t="str">
        <f>IF(wersja!$E$2="BRAK POŁĄCZENIA",
"BRAK POŁĄCZENIA – uruchom ponownie formularz i kliknij Włącz Zawartość",
IF(wersja!$E$2&lt;&gt;"OK",
"Używasz nieaktualnej wersji formularza. Pobierz nową.",
IF(A30="",
"Prosze podac kod produktu. Kody znajdziesz w arkuszu Asortyment",
IF(OR(A30=388,A30=389,A30=390),
"Ten produkt wymaga zamówienia przez Sekcję Zaopatrzenia Biura Gospodarczo-Logistycznego",
IF(
ISERROR(MATCH(A30,Asortyment!A:A,0)),
"Nieprawidlowy kod",
INDEX(Asortyment!B:B,MATCH(A30,Asortyment!A:A,0))
)))))</f>
        <v>Prosze podac kod produktu. Kody znajdziesz w arkuszu Asortyment</v>
      </c>
      <c r="C30" s="61"/>
      <c r="D30" s="62"/>
      <c r="E30" s="59" t="str">
        <f>IF(wersja!$E$2="BRAK POŁĄCZENIA",
"",
IF(wersja!$E$2&lt;&gt;"OK",
"",
IF(OR(A30=388,A30=389,A30=390),
"",
IF(
ISERROR(MATCH(A30,Asortyment!A:A,0)),
"",
INDEX(Asortyment!C:C,MATCH(A30,Asortyment!A:A,0))
))))</f>
        <v/>
      </c>
      <c r="F30" s="36" t="str">
        <f>IF(wersja!$E$2="BRAK POŁĄCZENIA",
"",
IF(wersja!$E$2&lt;&gt;"OK",
"",
IF(A30="",
"",
IF(OR(A30=388,A30=389,A30=390),
"",
IF(
ISERROR(MATCH(A30,Asortyment!A:A,0)),
"",
INDEX(Asortyment!D:D,MATCH(A30,Asortyment!A:A,0))
)))))</f>
        <v/>
      </c>
      <c r="G30" s="3"/>
      <c r="H30" s="37" t="str">
        <f>IF(wersja!$E$2&lt;&gt;"OK",
"",
IF(OR(E30="",G30=""),
"",
E30*G30))</f>
        <v/>
      </c>
    </row>
    <row r="31" spans="1:8" ht="25.15" customHeight="1" x14ac:dyDescent="0.25">
      <c r="A31" s="4"/>
      <c r="B31" s="60" t="str">
        <f>IF(wersja!$E$2="BRAK POŁĄCZENIA",
"BRAK POŁĄCZENIA – uruchom ponownie formularz i kliknij Włącz Zawartość",
IF(wersja!$E$2&lt;&gt;"OK",
"Używasz nieaktualnej wersji formularza. Pobierz nową.",
IF(A31="",
"Prosze podac kod produktu. Kody znajdziesz w arkuszu Asortyment",
IF(OR(A31=388,A31=389,A31=390),
"Ten produkt wymaga zamówienia przez Sekcję Zaopatrzenia Biura Gospodarczo-Logistycznego",
IF(
ISERROR(MATCH(A31,Asortyment!A:A,0)),
"Nieprawidlowy kod",
INDEX(Asortyment!B:B,MATCH(A31,Asortyment!A:A,0))
)))))</f>
        <v>Prosze podac kod produktu. Kody znajdziesz w arkuszu Asortyment</v>
      </c>
      <c r="C31" s="61"/>
      <c r="D31" s="62"/>
      <c r="E31" s="59" t="str">
        <f>IF(wersja!$E$2="BRAK POŁĄCZENIA",
"",
IF(wersja!$E$2&lt;&gt;"OK",
"",
IF(OR(A31=388,A31=389,A31=390),
"",
IF(
ISERROR(MATCH(A31,Asortyment!A:A,0)),
"",
INDEX(Asortyment!C:C,MATCH(A31,Asortyment!A:A,0))
))))</f>
        <v/>
      </c>
      <c r="F31" s="36" t="str">
        <f>IF(wersja!$E$2="BRAK POŁĄCZENIA",
"",
IF(wersja!$E$2&lt;&gt;"OK",
"",
IF(A31="",
"",
IF(OR(A31=388,A31=389,A31=390),
"",
IF(
ISERROR(MATCH(A31,Asortyment!A:A,0)),
"",
INDEX(Asortyment!D:D,MATCH(A31,Asortyment!A:A,0))
)))))</f>
        <v/>
      </c>
      <c r="G31" s="3"/>
      <c r="H31" s="37" t="str">
        <f>IF(wersja!$E$2&lt;&gt;"OK",
"",
IF(OR(E31="",G31=""),
"",
E31*G31))</f>
        <v/>
      </c>
    </row>
    <row r="32" spans="1:8" ht="25.15" customHeight="1" x14ac:dyDescent="0.25">
      <c r="A32" s="4"/>
      <c r="B32" s="60" t="str">
        <f>IF(wersja!$E$2="BRAK POŁĄCZENIA",
"BRAK POŁĄCZENIA – uruchom ponownie formularz i kliknij Włącz Zawartość",
IF(wersja!$E$2&lt;&gt;"OK",
"Używasz nieaktualnej wersji formularza. Pobierz nową.",
IF(A32="",
"Prosze podac kod produktu. Kody znajdziesz w arkuszu Asortyment",
IF(OR(A32=388,A32=389,A32=390),
"Ten produkt wymaga zamówienia przez Sekcję Zaopatrzenia Biura Gospodarczo-Logistycznego",
IF(
ISERROR(MATCH(A32,Asortyment!A:A,0)),
"Nieprawidlowy kod",
INDEX(Asortyment!B:B,MATCH(A32,Asortyment!A:A,0))
)))))</f>
        <v>Prosze podac kod produktu. Kody znajdziesz w arkuszu Asortyment</v>
      </c>
      <c r="C32" s="61"/>
      <c r="D32" s="62"/>
      <c r="E32" s="59" t="str">
        <f>IF(wersja!$E$2="BRAK POŁĄCZENIA",
"",
IF(wersja!$E$2&lt;&gt;"OK",
"",
IF(OR(A32=388,A32=389,A32=390),
"",
IF(
ISERROR(MATCH(A32,Asortyment!A:A,0)),
"",
INDEX(Asortyment!C:C,MATCH(A32,Asortyment!A:A,0))
))))</f>
        <v/>
      </c>
      <c r="F32" s="36" t="str">
        <f>IF(wersja!$E$2="BRAK POŁĄCZENIA",
"",
IF(wersja!$E$2&lt;&gt;"OK",
"",
IF(A32="",
"",
IF(OR(A32=388,A32=389,A32=390),
"",
IF(
ISERROR(MATCH(A32,Asortyment!A:A,0)),
"",
INDEX(Asortyment!D:D,MATCH(A32,Asortyment!A:A,0))
)))))</f>
        <v/>
      </c>
      <c r="G32" s="3"/>
      <c r="H32" s="37" t="str">
        <f>IF(wersja!$E$2&lt;&gt;"OK",
"",
IF(OR(E32="",G32=""),
"",
E32*G32))</f>
        <v/>
      </c>
    </row>
    <row r="33" spans="1:8" ht="25.15" customHeight="1" x14ac:dyDescent="0.25">
      <c r="A33" s="4"/>
      <c r="B33" s="60" t="str">
        <f>IF(wersja!$E$2="BRAK POŁĄCZENIA",
"BRAK POŁĄCZENIA – uruchom ponownie formularz i kliknij Włącz Zawartość",
IF(wersja!$E$2&lt;&gt;"OK",
"Używasz nieaktualnej wersji formularza. Pobierz nową.",
IF(A33="",
"Prosze podac kod produktu. Kody znajdziesz w arkuszu Asortyment",
IF(OR(A33=388,A33=389,A33=390),
"Ten produkt wymaga zamówienia przez Sekcję Zaopatrzenia Biura Gospodarczo-Logistycznego",
IF(
ISERROR(MATCH(A33,Asortyment!A:A,0)),
"Nieprawidlowy kod",
INDEX(Asortyment!B:B,MATCH(A33,Asortyment!A:A,0))
)))))</f>
        <v>Prosze podac kod produktu. Kody znajdziesz w arkuszu Asortyment</v>
      </c>
      <c r="C33" s="61"/>
      <c r="D33" s="62"/>
      <c r="E33" s="59" t="str">
        <f>IF(wersja!$E$2="BRAK POŁĄCZENIA",
"",
IF(wersja!$E$2&lt;&gt;"OK",
"",
IF(OR(A33=388,A33=389,A33=390),
"",
IF(
ISERROR(MATCH(A33,Asortyment!A:A,0)),
"",
INDEX(Asortyment!C:C,MATCH(A33,Asortyment!A:A,0))
))))</f>
        <v/>
      </c>
      <c r="F33" s="36" t="str">
        <f>IF(wersja!$E$2="BRAK POŁĄCZENIA",
"",
IF(wersja!$E$2&lt;&gt;"OK",
"",
IF(A33="",
"",
IF(OR(A33=388,A33=389,A33=390),
"",
IF(
ISERROR(MATCH(A33,Asortyment!A:A,0)),
"",
INDEX(Asortyment!D:D,MATCH(A33,Asortyment!A:A,0))
)))))</f>
        <v/>
      </c>
      <c r="G33" s="3"/>
      <c r="H33" s="37" t="str">
        <f>IF(wersja!$E$2&lt;&gt;"OK",
"",
IF(OR(E33="",G33=""),
"",
E33*G33))</f>
        <v/>
      </c>
    </row>
    <row r="34" spans="1:8" ht="25.15" customHeight="1" x14ac:dyDescent="0.25">
      <c r="A34" s="4"/>
      <c r="B34" s="60" t="str">
        <f>IF(wersja!$E$2="BRAK POŁĄCZENIA",
"BRAK POŁĄCZENIA – uruchom ponownie formularz i kliknij Włącz Zawartość",
IF(wersja!$E$2&lt;&gt;"OK",
"Używasz nieaktualnej wersji formularza. Pobierz nową.",
IF(A34="",
"Prosze podac kod produktu. Kody znajdziesz w arkuszu Asortyment",
IF(OR(A34=388,A34=389,A34=390),
"Ten produkt wymaga zamówienia przez Sekcję Zaopatrzenia Biura Gospodarczo-Logistycznego",
IF(
ISERROR(MATCH(A34,Asortyment!A:A,0)),
"Nieprawidlowy kod",
INDEX(Asortyment!B:B,MATCH(A34,Asortyment!A:A,0))
)))))</f>
        <v>Prosze podac kod produktu. Kody znajdziesz w arkuszu Asortyment</v>
      </c>
      <c r="C34" s="61"/>
      <c r="D34" s="62"/>
      <c r="E34" s="59" t="str">
        <f>IF(wersja!$E$2="BRAK POŁĄCZENIA",
"",
IF(wersja!$E$2&lt;&gt;"OK",
"",
IF(OR(A34=388,A34=389,A34=390),
"",
IF(
ISERROR(MATCH(A34,Asortyment!A:A,0)),
"",
INDEX(Asortyment!C:C,MATCH(A34,Asortyment!A:A,0))
))))</f>
        <v/>
      </c>
      <c r="F34" s="36" t="str">
        <f>IF(wersja!$E$2="BRAK POŁĄCZENIA",
"",
IF(wersja!$E$2&lt;&gt;"OK",
"",
IF(A34="",
"",
IF(OR(A34=388,A34=389,A34=390),
"",
IF(
ISERROR(MATCH(A34,Asortyment!A:A,0)),
"",
INDEX(Asortyment!D:D,MATCH(A34,Asortyment!A:A,0))
)))))</f>
        <v/>
      </c>
      <c r="G34" s="3"/>
      <c r="H34" s="37" t="str">
        <f>IF(wersja!$E$2&lt;&gt;"OK",
"",
IF(OR(E34="",G34=""),
"",
E34*G34))</f>
        <v/>
      </c>
    </row>
    <row r="35" spans="1:8" ht="25.15" customHeight="1" x14ac:dyDescent="0.25">
      <c r="A35" s="4"/>
      <c r="B35" s="60" t="str">
        <f>IF(wersja!$E$2="BRAK POŁĄCZENIA",
"BRAK POŁĄCZENIA – uruchom ponownie formularz i kliknij Włącz Zawartość",
IF(wersja!$E$2&lt;&gt;"OK",
"Używasz nieaktualnej wersji formularza. Pobierz nową.",
IF(A35="",
"Prosze podac kod produktu. Kody znajdziesz w arkuszu Asortyment",
IF(OR(A35=388,A35=389,A35=390),
"Ten produkt wymaga zamówienia przez Sekcję Zaopatrzenia Biura Gospodarczo-Logistycznego",
IF(
ISERROR(MATCH(A35,Asortyment!A:A,0)),
"Nieprawidlowy kod",
INDEX(Asortyment!B:B,MATCH(A35,Asortyment!A:A,0))
)))))</f>
        <v>Prosze podac kod produktu. Kody znajdziesz w arkuszu Asortyment</v>
      </c>
      <c r="C35" s="61"/>
      <c r="D35" s="62"/>
      <c r="E35" s="59" t="str">
        <f>IF(wersja!$E$2="BRAK POŁĄCZENIA",
"",
IF(wersja!$E$2&lt;&gt;"OK",
"",
IF(OR(A35=388,A35=389,A35=390),
"",
IF(
ISERROR(MATCH(A35,Asortyment!A:A,0)),
"",
INDEX(Asortyment!C:C,MATCH(A35,Asortyment!A:A,0))
))))</f>
        <v/>
      </c>
      <c r="F35" s="36" t="str">
        <f>IF(wersja!$E$2="BRAK POŁĄCZENIA",
"",
IF(wersja!$E$2&lt;&gt;"OK",
"",
IF(A35="",
"",
IF(OR(A35=388,A35=389,A35=390),
"",
IF(
ISERROR(MATCH(A35,Asortyment!A:A,0)),
"",
INDEX(Asortyment!D:D,MATCH(A35,Asortyment!A:A,0))
)))))</f>
        <v/>
      </c>
      <c r="G35" s="3"/>
      <c r="H35" s="37" t="str">
        <f>IF(wersja!$E$2&lt;&gt;"OK",
"",
IF(OR(E35="",G35=""),
"",
E35*G35))</f>
        <v/>
      </c>
    </row>
    <row r="36" spans="1:8" ht="25.15" customHeight="1" x14ac:dyDescent="0.25">
      <c r="A36" s="4"/>
      <c r="B36" s="60" t="str">
        <f>IF(wersja!$E$2="BRAK POŁĄCZENIA",
"BRAK POŁĄCZENIA – uruchom ponownie formularz i kliknij Włącz Zawartość",
IF(wersja!$E$2&lt;&gt;"OK",
"Używasz nieaktualnej wersji formularza. Pobierz nową.",
IF(A36="",
"Prosze podac kod produktu. Kody znajdziesz w arkuszu Asortyment",
IF(OR(A36=388,A36=389,A36=390),
"Ten produkt wymaga zamówienia przez Sekcję Zaopatrzenia Biura Gospodarczo-Logistycznego",
IF(
ISERROR(MATCH(A36,Asortyment!A:A,0)),
"Nieprawidlowy kod",
INDEX(Asortyment!B:B,MATCH(A36,Asortyment!A:A,0))
)))))</f>
        <v>Prosze podac kod produktu. Kody znajdziesz w arkuszu Asortyment</v>
      </c>
      <c r="C36" s="61"/>
      <c r="D36" s="62"/>
      <c r="E36" s="59" t="str">
        <f>IF(wersja!$E$2="BRAK POŁĄCZENIA",
"",
IF(wersja!$E$2&lt;&gt;"OK",
"",
IF(OR(A36=388,A36=389,A36=390),
"",
IF(
ISERROR(MATCH(A36,Asortyment!A:A,0)),
"",
INDEX(Asortyment!C:C,MATCH(A36,Asortyment!A:A,0))
))))</f>
        <v/>
      </c>
      <c r="F36" s="36" t="str">
        <f>IF(wersja!$E$2="BRAK POŁĄCZENIA",
"",
IF(wersja!$E$2&lt;&gt;"OK",
"",
IF(A36="",
"",
IF(OR(A36=388,A36=389,A36=390),
"",
IF(
ISERROR(MATCH(A36,Asortyment!A:A,0)),
"",
INDEX(Asortyment!D:D,MATCH(A36,Asortyment!A:A,0))
)))))</f>
        <v/>
      </c>
      <c r="G36" s="3"/>
      <c r="H36" s="37" t="str">
        <f>IF(wersja!$E$2&lt;&gt;"OK",
"",
IF(OR(E36="",G36=""),
"",
E36*G36))</f>
        <v/>
      </c>
    </row>
    <row r="37" spans="1:8" ht="25.15" customHeight="1" x14ac:dyDescent="0.25">
      <c r="A37" s="4"/>
      <c r="B37" s="60" t="str">
        <f>IF(wersja!$E$2="BRAK POŁĄCZENIA",
"BRAK POŁĄCZENIA – uruchom ponownie formularz i kliknij Włącz Zawartość",
IF(wersja!$E$2&lt;&gt;"OK",
"Używasz nieaktualnej wersji formularza. Pobierz nową.",
IF(A37="",
"Prosze podac kod produktu. Kody znajdziesz w arkuszu Asortyment",
IF(OR(A37=388,A37=389,A37=390),
"Ten produkt wymaga zamówienia przez Sekcję Zaopatrzenia Biura Gospodarczo-Logistycznego",
IF(
ISERROR(MATCH(A37,Asortyment!A:A,0)),
"Nieprawidlowy kod",
INDEX(Asortyment!B:B,MATCH(A37,Asortyment!A:A,0))
)))))</f>
        <v>Prosze podac kod produktu. Kody znajdziesz w arkuszu Asortyment</v>
      </c>
      <c r="C37" s="61"/>
      <c r="D37" s="62"/>
      <c r="E37" s="59" t="str">
        <f>IF(wersja!$E$2="BRAK POŁĄCZENIA",
"",
IF(wersja!$E$2&lt;&gt;"OK",
"",
IF(OR(A37=388,A37=389,A37=390),
"",
IF(
ISERROR(MATCH(A37,Asortyment!A:A,0)),
"",
INDEX(Asortyment!C:C,MATCH(A37,Asortyment!A:A,0))
))))</f>
        <v/>
      </c>
      <c r="F37" s="36" t="str">
        <f>IF(wersja!$E$2="BRAK POŁĄCZENIA",
"",
IF(wersja!$E$2&lt;&gt;"OK",
"",
IF(A37="",
"",
IF(OR(A37=388,A37=389,A37=390),
"",
IF(
ISERROR(MATCH(A37,Asortyment!A:A,0)),
"",
INDEX(Asortyment!D:D,MATCH(A37,Asortyment!A:A,0))
)))))</f>
        <v/>
      </c>
      <c r="G37" s="3"/>
      <c r="H37" s="37" t="str">
        <f>IF(wersja!$E$2&lt;&gt;"OK",
"",
IF(OR(E37="",G37=""),
"",
E37*G37))</f>
        <v/>
      </c>
    </row>
    <row r="38" spans="1:8" ht="25.15" customHeight="1" x14ac:dyDescent="0.25">
      <c r="A38" s="4"/>
      <c r="B38" s="60" t="str">
        <f>IF(wersja!$E$2="BRAK POŁĄCZENIA",
"BRAK POŁĄCZENIA – uruchom ponownie formularz i kliknij Włącz Zawartość",
IF(wersja!$E$2&lt;&gt;"OK",
"Używasz nieaktualnej wersji formularza. Pobierz nową.",
IF(A38="",
"Prosze podac kod produktu. Kody znajdziesz w arkuszu Asortyment",
IF(OR(A38=388,A38=389,A38=390),
"Ten produkt wymaga zamówienia przez Sekcję Zaopatrzenia Biura Gospodarczo-Logistycznego",
IF(
ISERROR(MATCH(A38,Asortyment!A:A,0)),
"Nieprawidlowy kod",
INDEX(Asortyment!B:B,MATCH(A38,Asortyment!A:A,0))
)))))</f>
        <v>Prosze podac kod produktu. Kody znajdziesz w arkuszu Asortyment</v>
      </c>
      <c r="C38" s="61"/>
      <c r="D38" s="62"/>
      <c r="E38" s="59" t="str">
        <f>IF(wersja!$E$2="BRAK POŁĄCZENIA",
"",
IF(wersja!$E$2&lt;&gt;"OK",
"",
IF(OR(A38=388,A38=389,A38=390),
"",
IF(
ISERROR(MATCH(A38,Asortyment!A:A,0)),
"",
INDEX(Asortyment!C:C,MATCH(A38,Asortyment!A:A,0))
))))</f>
        <v/>
      </c>
      <c r="F38" s="36" t="str">
        <f>IF(wersja!$E$2="BRAK POŁĄCZENIA",
"",
IF(wersja!$E$2&lt;&gt;"OK",
"",
IF(A38="",
"",
IF(OR(A38=388,A38=389,A38=390),
"",
IF(
ISERROR(MATCH(A38,Asortyment!A:A,0)),
"",
INDEX(Asortyment!D:D,MATCH(A38,Asortyment!A:A,0))
)))))</f>
        <v/>
      </c>
      <c r="G38" s="3"/>
      <c r="H38" s="37" t="str">
        <f>IF(wersja!$E$2&lt;&gt;"OK",
"",
IF(OR(E38="",G38=""),
"",
E38*G38))</f>
        <v/>
      </c>
    </row>
    <row r="39" spans="1:8" ht="25.15" customHeight="1" x14ac:dyDescent="0.25">
      <c r="A39" s="4"/>
      <c r="B39" s="60" t="str">
        <f>IF(wersja!$E$2="BRAK POŁĄCZENIA",
"BRAK POŁĄCZENIA – uruchom ponownie formularz i kliknij Włącz Zawartość",
IF(wersja!$E$2&lt;&gt;"OK",
"Używasz nieaktualnej wersji formularza. Pobierz nową.",
IF(A39="",
"Prosze podac kod produktu. Kody znajdziesz w arkuszu Asortyment",
IF(OR(A39=388,A39=389,A39=390),
"Ten produkt wymaga zamówienia przez Sekcję Zaopatrzenia Biura Gospodarczo-Logistycznego",
IF(
ISERROR(MATCH(A39,Asortyment!A:A,0)),
"Nieprawidlowy kod",
INDEX(Asortyment!B:B,MATCH(A39,Asortyment!A:A,0))
)))))</f>
        <v>Prosze podac kod produktu. Kody znajdziesz w arkuszu Asortyment</v>
      </c>
      <c r="C39" s="61"/>
      <c r="D39" s="62"/>
      <c r="E39" s="59" t="str">
        <f>IF(wersja!$E$2="BRAK POŁĄCZENIA",
"",
IF(wersja!$E$2&lt;&gt;"OK",
"",
IF(OR(A39=388,A39=389,A39=390),
"",
IF(
ISERROR(MATCH(A39,Asortyment!A:A,0)),
"",
INDEX(Asortyment!C:C,MATCH(A39,Asortyment!A:A,0))
))))</f>
        <v/>
      </c>
      <c r="F39" s="36" t="str">
        <f>IF(wersja!$E$2="BRAK POŁĄCZENIA",
"",
IF(wersja!$E$2&lt;&gt;"OK",
"",
IF(A39="",
"",
IF(OR(A39=388,A39=389,A39=390),
"",
IF(
ISERROR(MATCH(A39,Asortyment!A:A,0)),
"",
INDEX(Asortyment!D:D,MATCH(A39,Asortyment!A:A,0))
)))))</f>
        <v/>
      </c>
      <c r="G39" s="3"/>
      <c r="H39" s="37" t="str">
        <f>IF(wersja!$E$2&lt;&gt;"OK",
"",
IF(OR(E39="",G39=""),
"",
E39*G39))</f>
        <v/>
      </c>
    </row>
    <row r="40" spans="1:8" ht="25.15" customHeight="1" x14ac:dyDescent="0.25">
      <c r="A40" s="2"/>
      <c r="B40" s="60" t="str">
        <f>IF(wersja!$E$2="BRAK POŁĄCZENIA",
"BRAK POŁĄCZENIA – uruchom ponownie formularz i kliknij Włącz Zawartość",
IF(wersja!$E$2&lt;&gt;"OK",
"Używasz nieaktualnej wersji formularza. Pobierz nową.",
IF(A40="",
"Prosze podac kod produktu. Kody znajdziesz w arkuszu Asortyment",
IF(OR(A40=388,A40=389,A40=390),
"Ten produkt wymaga zamówienia przez Sekcję Zaopatrzenia Biura Gospodarczo-Logistycznego",
IF(
ISERROR(MATCH(A40,Asortyment!A:A,0)),
"Nieprawidlowy kod",
INDEX(Asortyment!B:B,MATCH(A40,Asortyment!A:A,0))
)))))</f>
        <v>Prosze podac kod produktu. Kody znajdziesz w arkuszu Asortyment</v>
      </c>
      <c r="C40" s="61"/>
      <c r="D40" s="62"/>
      <c r="E40" s="59" t="str">
        <f>IF(wersja!$E$2="BRAK POŁĄCZENIA",
"",
IF(wersja!$E$2&lt;&gt;"OK",
"",
IF(OR(A40=388,A40=389,A40=390),
"",
IF(
ISERROR(MATCH(A40,Asortyment!A:A,0)),
"",
INDEX(Asortyment!C:C,MATCH(A40,Asortyment!A:A,0))
))))</f>
        <v/>
      </c>
      <c r="F40" s="36" t="str">
        <f>IF(wersja!$E$2="BRAK POŁĄCZENIA",
"",
IF(wersja!$E$2&lt;&gt;"OK",
"",
IF(A40="",
"",
IF(OR(A40=388,A40=389,A40=390),
"",
IF(
ISERROR(MATCH(A40,Asortyment!A:A,0)),
"",
INDEX(Asortyment!D:D,MATCH(A40,Asortyment!A:A,0))
)))))</f>
        <v/>
      </c>
      <c r="G40" s="3"/>
      <c r="H40" s="37" t="str">
        <f>IF(wersja!$E$2&lt;&gt;"OK",
"",
IF(OR(E40="",G40=""),
"",
E40*G40))</f>
        <v/>
      </c>
    </row>
    <row r="41" spans="1:8" ht="25.15" customHeight="1" x14ac:dyDescent="0.25">
      <c r="A41" s="4"/>
      <c r="B41" s="60" t="str">
        <f>IF(wersja!$E$2="BRAK POŁĄCZENIA",
"BRAK POŁĄCZENIA – uruchom ponownie formularz i kliknij Włącz Zawartość",
IF(wersja!$E$2&lt;&gt;"OK",
"Używasz nieaktualnej wersji formularza. Pobierz nową.",
IF(A41="",
"Prosze podac kod produktu. Kody znajdziesz w arkuszu Asortyment",
IF(OR(A41=388,A41=389,A41=390),
"Ten produkt wymaga zamówienia przez Sekcję Zaopatrzenia Biura Gospodarczo-Logistycznego",
IF(
ISERROR(MATCH(A41,Asortyment!A:A,0)),
"Nieprawidlowy kod",
INDEX(Asortyment!B:B,MATCH(A41,Asortyment!A:A,0))
)))))</f>
        <v>Prosze podac kod produktu. Kody znajdziesz w arkuszu Asortyment</v>
      </c>
      <c r="C41" s="61"/>
      <c r="D41" s="62"/>
      <c r="E41" s="59" t="str">
        <f>IF(wersja!$E$2="BRAK POŁĄCZENIA",
"",
IF(wersja!$E$2&lt;&gt;"OK",
"",
IF(OR(A41=388,A41=389,A41=390),
"",
IF(
ISERROR(MATCH(A41,Asortyment!A:A,0)),
"",
INDEX(Asortyment!C:C,MATCH(A41,Asortyment!A:A,0))
))))</f>
        <v/>
      </c>
      <c r="F41" s="36" t="str">
        <f>IF(wersja!$E$2="BRAK POŁĄCZENIA",
"",
IF(wersja!$E$2&lt;&gt;"OK",
"",
IF(A41="",
"",
IF(OR(A41=388,A41=389,A41=390),
"",
IF(
ISERROR(MATCH(A41,Asortyment!A:A,0)),
"",
INDEX(Asortyment!D:D,MATCH(A41,Asortyment!A:A,0))
)))))</f>
        <v/>
      </c>
      <c r="G41" s="3"/>
      <c r="H41" s="37" t="str">
        <f>IF(wersja!$E$2&lt;&gt;"OK",
"",
IF(OR(E41="",G41=""),
"",
E41*G41))</f>
        <v/>
      </c>
    </row>
    <row r="42" spans="1:8" ht="25.15" customHeight="1" x14ac:dyDescent="0.25">
      <c r="A42" s="4"/>
      <c r="B42" s="60" t="str">
        <f>IF(wersja!$E$2="BRAK POŁĄCZENIA",
"BRAK POŁĄCZENIA – uruchom ponownie formularz i kliknij Włącz Zawartość",
IF(wersja!$E$2&lt;&gt;"OK",
"Używasz nieaktualnej wersji formularza. Pobierz nową.",
IF(A42="",
"Prosze podac kod produktu. Kody znajdziesz w arkuszu Asortyment",
IF(OR(A42=388,A42=389,A42=390),
"Ten produkt wymaga zamówienia przez Sekcję Zaopatrzenia Biura Gospodarczo-Logistycznego",
IF(
ISERROR(MATCH(A42,Asortyment!A:A,0)),
"Nieprawidlowy kod",
INDEX(Asortyment!B:B,MATCH(A42,Asortyment!A:A,0))
)))))</f>
        <v>Prosze podac kod produktu. Kody znajdziesz w arkuszu Asortyment</v>
      </c>
      <c r="C42" s="61"/>
      <c r="D42" s="62"/>
      <c r="E42" s="59" t="str">
        <f>IF(wersja!$E$2="BRAK POŁĄCZENIA",
"",
IF(wersja!$E$2&lt;&gt;"OK",
"",
IF(OR(A42=388,A42=389,A42=390),
"",
IF(
ISERROR(MATCH(A42,Asortyment!A:A,0)),
"",
INDEX(Asortyment!C:C,MATCH(A42,Asortyment!A:A,0))
))))</f>
        <v/>
      </c>
      <c r="F42" s="36" t="str">
        <f>IF(wersja!$E$2="BRAK POŁĄCZENIA",
"",
IF(wersja!$E$2&lt;&gt;"OK",
"",
IF(A42="",
"",
IF(OR(A42=388,A42=389,A42=390),
"",
IF(
ISERROR(MATCH(A42,Asortyment!A:A,0)),
"",
INDEX(Asortyment!D:D,MATCH(A42,Asortyment!A:A,0))
)))))</f>
        <v/>
      </c>
      <c r="G42" s="3"/>
      <c r="H42" s="37" t="str">
        <f>IF(wersja!$E$2&lt;&gt;"OK",
"",
IF(OR(E42="",G42=""),
"",
E42*G42))</f>
        <v/>
      </c>
    </row>
    <row r="43" spans="1:8" ht="25.15" customHeight="1" x14ac:dyDescent="0.25">
      <c r="A43" s="4"/>
      <c r="B43" s="60" t="str">
        <f>IF(wersja!$E$2="BRAK POŁĄCZENIA",
"BRAK POŁĄCZENIA – uruchom ponownie formularz i kliknij Włącz Zawartość",
IF(wersja!$E$2&lt;&gt;"OK",
"Używasz nieaktualnej wersji formularza. Pobierz nową.",
IF(A43="",
"Prosze podac kod produktu. Kody znajdziesz w arkuszu Asortyment",
IF(OR(A43=388,A43=389,A43=390),
"Ten produkt wymaga zamówienia przez Sekcję Zaopatrzenia Biura Gospodarczo-Logistycznego",
IF(
ISERROR(MATCH(A43,Asortyment!A:A,0)),
"Nieprawidlowy kod",
INDEX(Asortyment!B:B,MATCH(A43,Asortyment!A:A,0))
)))))</f>
        <v>Prosze podac kod produktu. Kody znajdziesz w arkuszu Asortyment</v>
      </c>
      <c r="C43" s="61"/>
      <c r="D43" s="62"/>
      <c r="E43" s="59" t="str">
        <f>IF(wersja!$E$2="BRAK POŁĄCZENIA",
"",
IF(wersja!$E$2&lt;&gt;"OK",
"",
IF(OR(A43=388,A43=389,A43=390),
"",
IF(
ISERROR(MATCH(A43,Asortyment!A:A,0)),
"",
INDEX(Asortyment!C:C,MATCH(A43,Asortyment!A:A,0))
))))</f>
        <v/>
      </c>
      <c r="F43" s="36" t="str">
        <f>IF(wersja!$E$2="BRAK POŁĄCZENIA",
"",
IF(wersja!$E$2&lt;&gt;"OK",
"",
IF(A43="",
"",
IF(OR(A43=388,A43=389,A43=390),
"",
IF(
ISERROR(MATCH(A43,Asortyment!A:A,0)),
"",
INDEX(Asortyment!D:D,MATCH(A43,Asortyment!A:A,0))
)))))</f>
        <v/>
      </c>
      <c r="G43" s="3"/>
      <c r="H43" s="37" t="str">
        <f>IF(wersja!$E$2&lt;&gt;"OK",
"",
IF(OR(E43="",G43=""),
"",
E43*G43))</f>
        <v/>
      </c>
    </row>
    <row r="44" spans="1:8" ht="25.15" customHeight="1" x14ac:dyDescent="0.25">
      <c r="A44" s="4"/>
      <c r="B44" s="60" t="str">
        <f>IF(wersja!$E$2="BRAK POŁĄCZENIA",
"BRAK POŁĄCZENIA – uruchom ponownie formularz i kliknij Włącz Zawartość",
IF(wersja!$E$2&lt;&gt;"OK",
"Używasz nieaktualnej wersji formularza. Pobierz nową.",
IF(A44="",
"Prosze podac kod produktu. Kody znajdziesz w arkuszu Asortyment",
IF(OR(A44=388,A44=389,A44=390),
"Ten produkt wymaga zamówienia przez Sekcję Zaopatrzenia Biura Gospodarczo-Logistycznego",
IF(
ISERROR(MATCH(A44,Asortyment!A:A,0)),
"Nieprawidlowy kod",
INDEX(Asortyment!B:B,MATCH(A44,Asortyment!A:A,0))
)))))</f>
        <v>Prosze podac kod produktu. Kody znajdziesz w arkuszu Asortyment</v>
      </c>
      <c r="C44" s="61"/>
      <c r="D44" s="62"/>
      <c r="E44" s="59" t="str">
        <f>IF(wersja!$E$2="BRAK POŁĄCZENIA",
"",
IF(wersja!$E$2&lt;&gt;"OK",
"",
IF(OR(A44=388,A44=389,A44=390),
"",
IF(
ISERROR(MATCH(A44,Asortyment!A:A,0)),
"",
INDEX(Asortyment!C:C,MATCH(A44,Asortyment!A:A,0))
))))</f>
        <v/>
      </c>
      <c r="F44" s="36" t="str">
        <f>IF(wersja!$E$2="BRAK POŁĄCZENIA",
"",
IF(wersja!$E$2&lt;&gt;"OK",
"",
IF(A44="",
"",
IF(OR(A44=388,A44=389,A44=390),
"",
IF(
ISERROR(MATCH(A44,Asortyment!A:A,0)),
"",
INDEX(Asortyment!D:D,MATCH(A44,Asortyment!A:A,0))
)))))</f>
        <v/>
      </c>
      <c r="G44" s="3"/>
      <c r="H44" s="37" t="str">
        <f>IF(wersja!$E$2&lt;&gt;"OK",
"",
IF(OR(E44="",G44=""),
"",
E44*G44))</f>
        <v/>
      </c>
    </row>
    <row r="45" spans="1:8" ht="25.15" customHeight="1" x14ac:dyDescent="0.25">
      <c r="A45" s="4"/>
      <c r="B45" s="60" t="str">
        <f>IF(wersja!$E$2="BRAK POŁĄCZENIA",
"BRAK POŁĄCZENIA – uruchom ponownie formularz i kliknij Włącz Zawartość",
IF(wersja!$E$2&lt;&gt;"OK",
"Używasz nieaktualnej wersji formularza. Pobierz nową.",
IF(A45="",
"Prosze podac kod produktu. Kody znajdziesz w arkuszu Asortyment",
IF(OR(A45=388,A45=389,A45=390),
"Ten produkt wymaga zamówienia przez Sekcję Zaopatrzenia Biura Gospodarczo-Logistycznego",
IF(
ISERROR(MATCH(A45,Asortyment!A:A,0)),
"Nieprawidlowy kod",
INDEX(Asortyment!B:B,MATCH(A45,Asortyment!A:A,0))
)))))</f>
        <v>Prosze podac kod produktu. Kody znajdziesz w arkuszu Asortyment</v>
      </c>
      <c r="C45" s="61"/>
      <c r="D45" s="62"/>
      <c r="E45" s="59" t="str">
        <f>IF(wersja!$E$2="BRAK POŁĄCZENIA",
"",
IF(wersja!$E$2&lt;&gt;"OK",
"",
IF(OR(A45=388,A45=389,A45=390),
"",
IF(
ISERROR(MATCH(A45,Asortyment!A:A,0)),
"",
INDEX(Asortyment!C:C,MATCH(A45,Asortyment!A:A,0))
))))</f>
        <v/>
      </c>
      <c r="F45" s="36" t="str">
        <f>IF(wersja!$E$2="BRAK POŁĄCZENIA",
"",
IF(wersja!$E$2&lt;&gt;"OK",
"",
IF(A45="",
"",
IF(OR(A45=388,A45=389,A45=390),
"",
IF(
ISERROR(MATCH(A45,Asortyment!A:A,0)),
"",
INDEX(Asortyment!D:D,MATCH(A45,Asortyment!A:A,0))
)))))</f>
        <v/>
      </c>
      <c r="G45" s="3"/>
      <c r="H45" s="37" t="str">
        <f>IF(wersja!$E$2&lt;&gt;"OK",
"",
IF(OR(E45="",G45=""),
"",
E45*G45))</f>
        <v/>
      </c>
    </row>
    <row r="46" spans="1:8" ht="25.15" customHeight="1" x14ac:dyDescent="0.25">
      <c r="A46" s="4"/>
      <c r="B46" s="60" t="str">
        <f>IF(wersja!$E$2="BRAK POŁĄCZENIA",
"BRAK POŁĄCZENIA – uruchom ponownie formularz i kliknij Włącz Zawartość",
IF(wersja!$E$2&lt;&gt;"OK",
"Używasz nieaktualnej wersji formularza. Pobierz nową.",
IF(A46="",
"Prosze podac kod produktu. Kody znajdziesz w arkuszu Asortyment",
IF(OR(A46=388,A46=389,A46=390),
"Ten produkt wymaga zamówienia przez Sekcję Zaopatrzenia Biura Gospodarczo-Logistycznego",
IF(
ISERROR(MATCH(A46,Asortyment!A:A,0)),
"Nieprawidlowy kod",
INDEX(Asortyment!B:B,MATCH(A46,Asortyment!A:A,0))
)))))</f>
        <v>Prosze podac kod produktu. Kody znajdziesz w arkuszu Asortyment</v>
      </c>
      <c r="C46" s="61"/>
      <c r="D46" s="62"/>
      <c r="E46" s="59" t="str">
        <f>IF(wersja!$E$2="BRAK POŁĄCZENIA",
"",
IF(wersja!$E$2&lt;&gt;"OK",
"",
IF(OR(A46=388,A46=389,A46=390),
"",
IF(
ISERROR(MATCH(A46,Asortyment!A:A,0)),
"",
INDEX(Asortyment!C:C,MATCH(A46,Asortyment!A:A,0))
))))</f>
        <v/>
      </c>
      <c r="F46" s="36" t="str">
        <f>IF(wersja!$E$2="BRAK POŁĄCZENIA",
"",
IF(wersja!$E$2&lt;&gt;"OK",
"",
IF(A46="",
"",
IF(OR(A46=388,A46=389,A46=390),
"",
IF(
ISERROR(MATCH(A46,Asortyment!A:A,0)),
"",
INDEX(Asortyment!D:D,MATCH(A46,Asortyment!A:A,0))
)))))</f>
        <v/>
      </c>
      <c r="G46" s="3"/>
      <c r="H46" s="37" t="str">
        <f>IF(wersja!$E$2&lt;&gt;"OK",
"",
IF(OR(E46="",G46=""),
"",
E46*G46))</f>
        <v/>
      </c>
    </row>
    <row r="47" spans="1:8" ht="25.15" customHeight="1" x14ac:dyDescent="0.25">
      <c r="A47" s="4"/>
      <c r="B47" s="60" t="str">
        <f>IF(wersja!$E$2="BRAK POŁĄCZENIA",
"BRAK POŁĄCZENIA – uruchom ponownie formularz i kliknij Włącz Zawartość",
IF(wersja!$E$2&lt;&gt;"OK",
"Używasz nieaktualnej wersji formularza. Pobierz nową.",
IF(A47="",
"Prosze podac kod produktu. Kody znajdziesz w arkuszu Asortyment",
IF(OR(A47=388,A47=389,A47=390),
"Ten produkt wymaga zamówienia przez Sekcję Zaopatrzenia Biura Gospodarczo-Logistycznego",
IF(
ISERROR(MATCH(A47,Asortyment!A:A,0)),
"Nieprawidlowy kod",
INDEX(Asortyment!B:B,MATCH(A47,Asortyment!A:A,0))
)))))</f>
        <v>Prosze podac kod produktu. Kody znajdziesz w arkuszu Asortyment</v>
      </c>
      <c r="C47" s="61"/>
      <c r="D47" s="62"/>
      <c r="E47" s="59" t="str">
        <f>IF(wersja!$E$2="BRAK POŁĄCZENIA",
"",
IF(wersja!$E$2&lt;&gt;"OK",
"",
IF(OR(A47=388,A47=389,A47=390),
"",
IF(
ISERROR(MATCH(A47,Asortyment!A:A,0)),
"",
INDEX(Asortyment!C:C,MATCH(A47,Asortyment!A:A,0))
))))</f>
        <v/>
      </c>
      <c r="F47" s="36" t="str">
        <f>IF(wersja!$E$2="BRAK POŁĄCZENIA",
"",
IF(wersja!$E$2&lt;&gt;"OK",
"",
IF(A47="",
"",
IF(OR(A47=388,A47=389,A47=390),
"",
IF(
ISERROR(MATCH(A47,Asortyment!A:A,0)),
"",
INDEX(Asortyment!D:D,MATCH(A47,Asortyment!A:A,0))
)))))</f>
        <v/>
      </c>
      <c r="G47" s="3"/>
      <c r="H47" s="37" t="str">
        <f>IF(wersja!$E$2&lt;&gt;"OK",
"",
IF(OR(E47="",G47=""),
"",
E47*G47))</f>
        <v/>
      </c>
    </row>
    <row r="48" spans="1:8" ht="25.15" customHeight="1" x14ac:dyDescent="0.25">
      <c r="A48" s="4"/>
      <c r="B48" s="60" t="str">
        <f>IF(wersja!$E$2="BRAK POŁĄCZENIA",
"BRAK POŁĄCZENIA – uruchom ponownie formularz i kliknij Włącz Zawartość",
IF(wersja!$E$2&lt;&gt;"OK",
"Używasz nieaktualnej wersji formularza. Pobierz nową.",
IF(A48="",
"Prosze podac kod produktu. Kody znajdziesz w arkuszu Asortyment",
IF(OR(A48=388,A48=389,A48=390),
"Ten produkt wymaga zamówienia przez Sekcję Zaopatrzenia Biura Gospodarczo-Logistycznego",
IF(
ISERROR(MATCH(A48,Asortyment!A:A,0)),
"Nieprawidlowy kod",
INDEX(Asortyment!B:B,MATCH(A48,Asortyment!A:A,0))
)))))</f>
        <v>Prosze podac kod produktu. Kody znajdziesz w arkuszu Asortyment</v>
      </c>
      <c r="C48" s="61"/>
      <c r="D48" s="62"/>
      <c r="E48" s="59" t="str">
        <f>IF(wersja!$E$2="BRAK POŁĄCZENIA",
"",
IF(wersja!$E$2&lt;&gt;"OK",
"",
IF(OR(A48=388,A48=389,A48=390),
"",
IF(
ISERROR(MATCH(A48,Asortyment!A:A,0)),
"",
INDEX(Asortyment!C:C,MATCH(A48,Asortyment!A:A,0))
))))</f>
        <v/>
      </c>
      <c r="F48" s="36" t="str">
        <f>IF(wersja!$E$2="BRAK POŁĄCZENIA",
"",
IF(wersja!$E$2&lt;&gt;"OK",
"",
IF(A48="",
"",
IF(OR(A48=388,A48=389,A48=390),
"",
IF(
ISERROR(MATCH(A48,Asortyment!A:A,0)),
"",
INDEX(Asortyment!D:D,MATCH(A48,Asortyment!A:A,0))
)))))</f>
        <v/>
      </c>
      <c r="G48" s="3"/>
      <c r="H48" s="37" t="str">
        <f>IF(wersja!$E$2&lt;&gt;"OK",
"",
IF(OR(E48="",G48=""),
"",
E48*G48))</f>
        <v/>
      </c>
    </row>
    <row r="49" spans="1:8" ht="25.15" customHeight="1" x14ac:dyDescent="0.25">
      <c r="A49" s="4"/>
      <c r="B49" s="60" t="str">
        <f>IF(wersja!$E$2="BRAK POŁĄCZENIA",
"BRAK POŁĄCZENIA – uruchom ponownie formularz i kliknij Włącz Zawartość",
IF(wersja!$E$2&lt;&gt;"OK",
"Używasz nieaktualnej wersji formularza. Pobierz nową.",
IF(A49="",
"Prosze podac kod produktu. Kody znajdziesz w arkuszu Asortyment",
IF(OR(A49=388,A49=389,A49=390),
"Ten produkt wymaga zamówienia przez Sekcję Zaopatrzenia Biura Gospodarczo-Logistycznego",
IF(
ISERROR(MATCH(A49,Asortyment!A:A,0)),
"Nieprawidlowy kod",
INDEX(Asortyment!B:B,MATCH(A49,Asortyment!A:A,0))
)))))</f>
        <v>Prosze podac kod produktu. Kody znajdziesz w arkuszu Asortyment</v>
      </c>
      <c r="C49" s="61"/>
      <c r="D49" s="62"/>
      <c r="E49" s="59" t="str">
        <f>IF(wersja!$E$2="BRAK POŁĄCZENIA",
"",
IF(wersja!$E$2&lt;&gt;"OK",
"",
IF(OR(A49=388,A49=389,A49=390),
"",
IF(
ISERROR(MATCH(A49,Asortyment!A:A,0)),
"",
INDEX(Asortyment!C:C,MATCH(A49,Asortyment!A:A,0))
))))</f>
        <v/>
      </c>
      <c r="F49" s="36" t="str">
        <f>IF(wersja!$E$2="BRAK POŁĄCZENIA",
"",
IF(wersja!$E$2&lt;&gt;"OK",
"",
IF(A49="",
"",
IF(OR(A49=388,A49=389,A49=390),
"",
IF(
ISERROR(MATCH(A49,Asortyment!A:A,0)),
"",
INDEX(Asortyment!D:D,MATCH(A49,Asortyment!A:A,0))
)))))</f>
        <v/>
      </c>
      <c r="G49" s="3"/>
      <c r="H49" s="37" t="str">
        <f>IF(wersja!$E$2&lt;&gt;"OK",
"",
IF(OR(E49="",G49=""),
"",
E49*G49))</f>
        <v/>
      </c>
    </row>
    <row r="50" spans="1:8" ht="25.15" customHeight="1" x14ac:dyDescent="0.25">
      <c r="A50" s="4"/>
      <c r="B50" s="60" t="str">
        <f>IF(wersja!$E$2="BRAK POŁĄCZENIA",
"BRAK POŁĄCZENIA – uruchom ponownie formularz i kliknij Włącz Zawartość",
IF(wersja!$E$2&lt;&gt;"OK",
"Używasz nieaktualnej wersji formularza. Pobierz nową.",
IF(A50="",
"Prosze podac kod produktu. Kody znajdziesz w arkuszu Asortyment",
IF(OR(A50=388,A50=389,A50=390),
"Ten produkt wymaga zamówienia przez Sekcję Zaopatrzenia Biura Gospodarczo-Logistycznego",
IF(
ISERROR(MATCH(A50,Asortyment!A:A,0)),
"Nieprawidlowy kod",
INDEX(Asortyment!B:B,MATCH(A50,Asortyment!A:A,0))
)))))</f>
        <v>Prosze podac kod produktu. Kody znajdziesz w arkuszu Asortyment</v>
      </c>
      <c r="C50" s="61"/>
      <c r="D50" s="62"/>
      <c r="E50" s="59" t="str">
        <f>IF(wersja!$E$2="BRAK POŁĄCZENIA",
"",
IF(wersja!$E$2&lt;&gt;"OK",
"",
IF(OR(A50=388,A50=389,A50=390),
"",
IF(
ISERROR(MATCH(A50,Asortyment!A:A,0)),
"",
INDEX(Asortyment!C:C,MATCH(A50,Asortyment!A:A,0))
))))</f>
        <v/>
      </c>
      <c r="F50" s="36" t="str">
        <f>IF(wersja!$E$2="BRAK POŁĄCZENIA",
"",
IF(wersja!$E$2&lt;&gt;"OK",
"",
IF(A50="",
"",
IF(OR(A50=388,A50=389,A50=390),
"",
IF(
ISERROR(MATCH(A50,Asortyment!A:A,0)),
"",
INDEX(Asortyment!D:D,MATCH(A50,Asortyment!A:A,0))
)))))</f>
        <v/>
      </c>
      <c r="G50" s="3"/>
      <c r="H50" s="37" t="str">
        <f>IF(wersja!$E$2&lt;&gt;"OK",
"",
IF(OR(E50="",G50=""),
"",
E50*G50))</f>
        <v/>
      </c>
    </row>
    <row r="51" spans="1:8" ht="25.15" customHeight="1" x14ac:dyDescent="0.25">
      <c r="A51" s="2"/>
      <c r="B51" s="60" t="str">
        <f>IF(wersja!$E$2="BRAK POŁĄCZENIA",
"BRAK POŁĄCZENIA – uruchom ponownie formularz i kliknij Włącz Zawartość",
IF(wersja!$E$2&lt;&gt;"OK",
"Używasz nieaktualnej wersji formularza. Pobierz nową.",
IF(A51="",
"Prosze podac kod produktu. Kody znajdziesz w arkuszu Asortyment",
IF(OR(A51=388,A51=389,A51=390),
"Ten produkt wymaga zamówienia przez Sekcję Zaopatrzenia Biura Gospodarczo-Logistycznego",
IF(
ISERROR(MATCH(A51,Asortyment!A:A,0)),
"Nieprawidlowy kod",
INDEX(Asortyment!B:B,MATCH(A51,Asortyment!A:A,0))
)))))</f>
        <v>Prosze podac kod produktu. Kody znajdziesz w arkuszu Asortyment</v>
      </c>
      <c r="C51" s="61"/>
      <c r="D51" s="62"/>
      <c r="E51" s="59" t="str">
        <f>IF(wersja!$E$2="BRAK POŁĄCZENIA",
"",
IF(wersja!$E$2&lt;&gt;"OK",
"",
IF(OR(A51=388,A51=389,A51=390),
"",
IF(
ISERROR(MATCH(A51,Asortyment!A:A,0)),
"",
INDEX(Asortyment!C:C,MATCH(A51,Asortyment!A:A,0))
))))</f>
        <v/>
      </c>
      <c r="F51" s="36" t="str">
        <f>IF(wersja!$E$2="BRAK POŁĄCZENIA",
"",
IF(wersja!$E$2&lt;&gt;"OK",
"",
IF(A51="",
"",
IF(OR(A51=388,A51=389,A51=390),
"",
IF(
ISERROR(MATCH(A51,Asortyment!A:A,0)),
"",
INDEX(Asortyment!D:D,MATCH(A51,Asortyment!A:A,0))
)))))</f>
        <v/>
      </c>
      <c r="G51" s="3"/>
      <c r="H51" s="37" t="str">
        <f>IF(wersja!$E$2&lt;&gt;"OK",
"",
IF(OR(E51="",G51=""),
"",
E51*G51))</f>
        <v/>
      </c>
    </row>
    <row r="52" spans="1:8" ht="25.15" customHeight="1" x14ac:dyDescent="0.25">
      <c r="A52" s="4"/>
      <c r="B52" s="60" t="str">
        <f>IF(wersja!$E$2="BRAK POŁĄCZENIA",
"BRAK POŁĄCZENIA – uruchom ponownie formularz i kliknij Włącz Zawartość",
IF(wersja!$E$2&lt;&gt;"OK",
"Używasz nieaktualnej wersji formularza. Pobierz nową.",
IF(A52="",
"Prosze podac kod produktu. Kody znajdziesz w arkuszu Asortyment",
IF(OR(A52=388,A52=389,A52=390),
"Ten produkt wymaga zamówienia przez Sekcję Zaopatrzenia Biura Gospodarczo-Logistycznego",
IF(
ISERROR(MATCH(A52,Asortyment!A:A,0)),
"Nieprawidlowy kod",
INDEX(Asortyment!B:B,MATCH(A52,Asortyment!A:A,0))
)))))</f>
        <v>Prosze podac kod produktu. Kody znajdziesz w arkuszu Asortyment</v>
      </c>
      <c r="C52" s="61"/>
      <c r="D52" s="62"/>
      <c r="E52" s="59" t="str">
        <f>IF(wersja!$E$2="BRAK POŁĄCZENIA",
"",
IF(wersja!$E$2&lt;&gt;"OK",
"",
IF(OR(A52=388,A52=389,A52=390),
"",
IF(
ISERROR(MATCH(A52,Asortyment!A:A,0)),
"",
INDEX(Asortyment!C:C,MATCH(A52,Asortyment!A:A,0))
))))</f>
        <v/>
      </c>
      <c r="F52" s="36" t="str">
        <f>IF(wersja!$E$2="BRAK POŁĄCZENIA",
"",
IF(wersja!$E$2&lt;&gt;"OK",
"",
IF(A52="",
"",
IF(OR(A52=388,A52=389,A52=390),
"",
IF(
ISERROR(MATCH(A52,Asortyment!A:A,0)),
"",
INDEX(Asortyment!D:D,MATCH(A52,Asortyment!A:A,0))
)))))</f>
        <v/>
      </c>
      <c r="G52" s="3"/>
      <c r="H52" s="37" t="str">
        <f>IF(wersja!$E$2&lt;&gt;"OK",
"",
IF(OR(E52="",G52=""),
"",
E52*G52))</f>
        <v/>
      </c>
    </row>
    <row r="53" spans="1:8" ht="25.15" customHeight="1" x14ac:dyDescent="0.25">
      <c r="A53" s="4"/>
      <c r="B53" s="60" t="str">
        <f>IF(wersja!$E$2="BRAK POŁĄCZENIA",
"BRAK POŁĄCZENIA – uruchom ponownie formularz i kliknij Włącz Zawartość",
IF(wersja!$E$2&lt;&gt;"OK",
"Używasz nieaktualnej wersji formularza. Pobierz nową.",
IF(A53="",
"Prosze podac kod produktu. Kody znajdziesz w arkuszu Asortyment",
IF(OR(A53=388,A53=389,A53=390),
"Ten produkt wymaga zamówienia przez Sekcję Zaopatrzenia Biura Gospodarczo-Logistycznego",
IF(
ISERROR(MATCH(A53,Asortyment!A:A,0)),
"Nieprawidlowy kod",
INDEX(Asortyment!B:B,MATCH(A53,Asortyment!A:A,0))
)))))</f>
        <v>Prosze podac kod produktu. Kody znajdziesz w arkuszu Asortyment</v>
      </c>
      <c r="C53" s="61"/>
      <c r="D53" s="62"/>
      <c r="E53" s="59" t="str">
        <f>IF(wersja!$E$2="BRAK POŁĄCZENIA",
"",
IF(wersja!$E$2&lt;&gt;"OK",
"",
IF(OR(A53=388,A53=389,A53=390),
"",
IF(
ISERROR(MATCH(A53,Asortyment!A:A,0)),
"",
INDEX(Asortyment!C:C,MATCH(A53,Asortyment!A:A,0))
))))</f>
        <v/>
      </c>
      <c r="F53" s="36" t="str">
        <f>IF(wersja!$E$2="BRAK POŁĄCZENIA",
"",
IF(wersja!$E$2&lt;&gt;"OK",
"",
IF(A53="",
"",
IF(OR(A53=388,A53=389,A53=390),
"",
IF(
ISERROR(MATCH(A53,Asortyment!A:A,0)),
"",
INDEX(Asortyment!D:D,MATCH(A53,Asortyment!A:A,0))
)))))</f>
        <v/>
      </c>
      <c r="G53" s="3"/>
      <c r="H53" s="37" t="str">
        <f>IF(wersja!$E$2&lt;&gt;"OK",
"",
IF(OR(E53="",G53=""),
"",
E53*G53))</f>
        <v/>
      </c>
    </row>
    <row r="54" spans="1:8" ht="25.15" customHeight="1" x14ac:dyDescent="0.25">
      <c r="A54" s="4"/>
      <c r="B54" s="60" t="str">
        <f>IF(wersja!$E$2="BRAK POŁĄCZENIA",
"BRAK POŁĄCZENIA – uruchom ponownie formularz i kliknij Włącz Zawartość",
IF(wersja!$E$2&lt;&gt;"OK",
"Używasz nieaktualnej wersji formularza. Pobierz nową.",
IF(A54="",
"Prosze podac kod produktu. Kody znajdziesz w arkuszu Asortyment",
IF(OR(A54=388,A54=389,A54=390),
"Ten produkt wymaga zamówienia przez Sekcję Zaopatrzenia Biura Gospodarczo-Logistycznego",
IF(
ISERROR(MATCH(A54,Asortyment!A:A,0)),
"Nieprawidlowy kod",
INDEX(Asortyment!B:B,MATCH(A54,Asortyment!A:A,0))
)))))</f>
        <v>Prosze podac kod produktu. Kody znajdziesz w arkuszu Asortyment</v>
      </c>
      <c r="C54" s="61"/>
      <c r="D54" s="62"/>
      <c r="E54" s="59" t="str">
        <f>IF(wersja!$E$2="BRAK POŁĄCZENIA",
"",
IF(wersja!$E$2&lt;&gt;"OK",
"",
IF(OR(A54=388,A54=389,A54=390),
"",
IF(
ISERROR(MATCH(A54,Asortyment!A:A,0)),
"",
INDEX(Asortyment!C:C,MATCH(A54,Asortyment!A:A,0))
))))</f>
        <v/>
      </c>
      <c r="F54" s="36" t="str">
        <f>IF(wersja!$E$2="BRAK POŁĄCZENIA",
"",
IF(wersja!$E$2&lt;&gt;"OK",
"",
IF(A54="",
"",
IF(OR(A54=388,A54=389,A54=390),
"",
IF(
ISERROR(MATCH(A54,Asortyment!A:A,0)),
"",
INDEX(Asortyment!D:D,MATCH(A54,Asortyment!A:A,0))
)))))</f>
        <v/>
      </c>
      <c r="G54" s="3"/>
      <c r="H54" s="37" t="str">
        <f>IF(wersja!$E$2&lt;&gt;"OK",
"",
IF(OR(E54="",G54=""),
"",
E54*G54))</f>
        <v/>
      </c>
    </row>
    <row r="55" spans="1:8" ht="25.15" customHeight="1" x14ac:dyDescent="0.25">
      <c r="A55" s="4"/>
      <c r="B55" s="60" t="str">
        <f>IF(wersja!$E$2="BRAK POŁĄCZENIA",
"BRAK POŁĄCZENIA – uruchom ponownie formularz i kliknij Włącz Zawartość",
IF(wersja!$E$2&lt;&gt;"OK",
"Używasz nieaktualnej wersji formularza. Pobierz nową.",
IF(A55="",
"Prosze podac kod produktu. Kody znajdziesz w arkuszu Asortyment",
IF(OR(A55=388,A55=389,A55=390),
"Ten produkt wymaga zamówienia przez Sekcję Zaopatrzenia Biura Gospodarczo-Logistycznego",
IF(
ISERROR(MATCH(A55,Asortyment!A:A,0)),
"Nieprawidlowy kod",
INDEX(Asortyment!B:B,MATCH(A55,Asortyment!A:A,0))
)))))</f>
        <v>Prosze podac kod produktu. Kody znajdziesz w arkuszu Asortyment</v>
      </c>
      <c r="C55" s="61"/>
      <c r="D55" s="62"/>
      <c r="E55" s="59" t="str">
        <f>IF(wersja!$E$2="BRAK POŁĄCZENIA",
"",
IF(wersja!$E$2&lt;&gt;"OK",
"",
IF(OR(A55=388,A55=389,A55=390),
"",
IF(
ISERROR(MATCH(A55,Asortyment!A:A,0)),
"",
INDEX(Asortyment!C:C,MATCH(A55,Asortyment!A:A,0))
))))</f>
        <v/>
      </c>
      <c r="F55" s="36" t="str">
        <f>IF(wersja!$E$2="BRAK POŁĄCZENIA",
"",
IF(wersja!$E$2&lt;&gt;"OK",
"",
IF(A55="",
"",
IF(OR(A55=388,A55=389,A55=390),
"",
IF(
ISERROR(MATCH(A55,Asortyment!A:A,0)),
"",
INDEX(Asortyment!D:D,MATCH(A55,Asortyment!A:A,0))
)))))</f>
        <v/>
      </c>
      <c r="G55" s="3"/>
      <c r="H55" s="37" t="str">
        <f>IF(wersja!$E$2&lt;&gt;"OK",
"",
IF(OR(E55="",G55=""),
"",
E55*G55))</f>
        <v/>
      </c>
    </row>
    <row r="56" spans="1:8" ht="25.15" customHeight="1" x14ac:dyDescent="0.25">
      <c r="A56" s="4"/>
      <c r="B56" s="60" t="str">
        <f>IF(wersja!$E$2="BRAK POŁĄCZENIA",
"BRAK POŁĄCZENIA – uruchom ponownie formularz i kliknij Włącz Zawartość",
IF(wersja!$E$2&lt;&gt;"OK",
"Używasz nieaktualnej wersji formularza. Pobierz nową.",
IF(A56="",
"Prosze podac kod produktu. Kody znajdziesz w arkuszu Asortyment",
IF(OR(A56=388,A56=389,A56=390),
"Ten produkt wymaga zamówienia przez Sekcję Zaopatrzenia Biura Gospodarczo-Logistycznego",
IF(
ISERROR(MATCH(A56,Asortyment!A:A,0)),
"Nieprawidlowy kod",
INDEX(Asortyment!B:B,MATCH(A56,Asortyment!A:A,0))
)))))</f>
        <v>Prosze podac kod produktu. Kody znajdziesz w arkuszu Asortyment</v>
      </c>
      <c r="C56" s="61"/>
      <c r="D56" s="62"/>
      <c r="E56" s="59" t="str">
        <f>IF(wersja!$E$2="BRAK POŁĄCZENIA",
"",
IF(wersja!$E$2&lt;&gt;"OK",
"",
IF(OR(A56=388,A56=389,A56=390),
"",
IF(
ISERROR(MATCH(A56,Asortyment!A:A,0)),
"",
INDEX(Asortyment!C:C,MATCH(A56,Asortyment!A:A,0))
))))</f>
        <v/>
      </c>
      <c r="F56" s="36" t="str">
        <f>IF(wersja!$E$2="BRAK POŁĄCZENIA",
"",
IF(wersja!$E$2&lt;&gt;"OK",
"",
IF(A56="",
"",
IF(OR(A56=388,A56=389,A56=390),
"",
IF(
ISERROR(MATCH(A56,Asortyment!A:A,0)),
"",
INDEX(Asortyment!D:D,MATCH(A56,Asortyment!A:A,0))
)))))</f>
        <v/>
      </c>
      <c r="G56" s="3"/>
      <c r="H56" s="37" t="str">
        <f>IF(wersja!$E$2&lt;&gt;"OK",
"",
IF(OR(E56="",G56=""),
"",
E56*G56))</f>
        <v/>
      </c>
    </row>
    <row r="57" spans="1:8" ht="25.15" customHeight="1" x14ac:dyDescent="0.25">
      <c r="A57" s="4"/>
      <c r="B57" s="60" t="str">
        <f>IF(wersja!$E$2="BRAK POŁĄCZENIA",
"BRAK POŁĄCZENIA – uruchom ponownie formularz i kliknij Włącz Zawartość",
IF(wersja!$E$2&lt;&gt;"OK",
"Używasz nieaktualnej wersji formularza. Pobierz nową.",
IF(A57="",
"Prosze podac kod produktu. Kody znajdziesz w arkuszu Asortyment",
IF(OR(A57=388,A57=389,A57=390),
"Ten produkt wymaga zamówienia przez Sekcję Zaopatrzenia Biura Gospodarczo-Logistycznego",
IF(
ISERROR(MATCH(A57,Asortyment!A:A,0)),
"Nieprawidlowy kod",
INDEX(Asortyment!B:B,MATCH(A57,Asortyment!A:A,0))
)))))</f>
        <v>Prosze podac kod produktu. Kody znajdziesz w arkuszu Asortyment</v>
      </c>
      <c r="C57" s="61"/>
      <c r="D57" s="62"/>
      <c r="E57" s="59" t="str">
        <f>IF(wersja!$E$2="BRAK POŁĄCZENIA",
"",
IF(wersja!$E$2&lt;&gt;"OK",
"",
IF(OR(A57=388,A57=389,A57=390),
"",
IF(
ISERROR(MATCH(A57,Asortyment!A:A,0)),
"",
INDEX(Asortyment!C:C,MATCH(A57,Asortyment!A:A,0))
))))</f>
        <v/>
      </c>
      <c r="F57" s="36" t="str">
        <f>IF(wersja!$E$2="BRAK POŁĄCZENIA",
"",
IF(wersja!$E$2&lt;&gt;"OK",
"",
IF(A57="",
"",
IF(OR(A57=388,A57=389,A57=390),
"",
IF(
ISERROR(MATCH(A57,Asortyment!A:A,0)),
"",
INDEX(Asortyment!D:D,MATCH(A57,Asortyment!A:A,0))
)))))</f>
        <v/>
      </c>
      <c r="G57" s="3"/>
      <c r="H57" s="37" t="str">
        <f>IF(wersja!$E$2&lt;&gt;"OK",
"",
IF(OR(E57="",G57=""),
"",
E57*G57))</f>
        <v/>
      </c>
    </row>
    <row r="58" spans="1:8" ht="25.15" customHeight="1" x14ac:dyDescent="0.25">
      <c r="A58" s="4"/>
      <c r="B58" s="60" t="str">
        <f>IF(wersja!$E$2="BRAK POŁĄCZENIA",
"BRAK POŁĄCZENIA – uruchom ponownie formularz i kliknij Włącz Zawartość",
IF(wersja!$E$2&lt;&gt;"OK",
"Używasz nieaktualnej wersji formularza. Pobierz nową.",
IF(A58="",
"Prosze podac kod produktu. Kody znajdziesz w arkuszu Asortyment",
IF(OR(A58=388,A58=389,A58=390),
"Ten produkt wymaga zamówienia przez Sekcję Zaopatrzenia Biura Gospodarczo-Logistycznego",
IF(
ISERROR(MATCH(A58,Asortyment!A:A,0)),
"Nieprawidlowy kod",
INDEX(Asortyment!B:B,MATCH(A58,Asortyment!A:A,0))
)))))</f>
        <v>Prosze podac kod produktu. Kody znajdziesz w arkuszu Asortyment</v>
      </c>
      <c r="C58" s="61"/>
      <c r="D58" s="62"/>
      <c r="E58" s="59" t="str">
        <f>IF(wersja!$E$2="BRAK POŁĄCZENIA",
"",
IF(wersja!$E$2&lt;&gt;"OK",
"",
IF(OR(A58=388,A58=389,A58=390),
"",
IF(
ISERROR(MATCH(A58,Asortyment!A:A,0)),
"",
INDEX(Asortyment!C:C,MATCH(A58,Asortyment!A:A,0))
))))</f>
        <v/>
      </c>
      <c r="F58" s="36" t="str">
        <f>IF(wersja!$E$2="BRAK POŁĄCZENIA",
"",
IF(wersja!$E$2&lt;&gt;"OK",
"",
IF(A58="",
"",
IF(OR(A58=388,A58=389,A58=390),
"",
IF(
ISERROR(MATCH(A58,Asortyment!A:A,0)),
"",
INDEX(Asortyment!D:D,MATCH(A58,Asortyment!A:A,0))
)))))</f>
        <v/>
      </c>
      <c r="G58" s="3"/>
      <c r="H58" s="37" t="str">
        <f>IF(wersja!$E$2&lt;&gt;"OK",
"",
IF(OR(E58="",G58=""),
"",
E58*G58))</f>
        <v/>
      </c>
    </row>
    <row r="59" spans="1:8" ht="25.15" customHeight="1" x14ac:dyDescent="0.25">
      <c r="A59" s="4"/>
      <c r="B59" s="60" t="str">
        <f>IF(wersja!$E$2="BRAK POŁĄCZENIA",
"BRAK POŁĄCZENIA – uruchom ponownie formularz i kliknij Włącz Zawartość",
IF(wersja!$E$2&lt;&gt;"OK",
"Używasz nieaktualnej wersji formularza. Pobierz nową.",
IF(A59="",
"Prosze podac kod produktu. Kody znajdziesz w arkuszu Asortyment",
IF(OR(A59=388,A59=389,A59=390),
"Ten produkt wymaga zamówienia przez Sekcję Zaopatrzenia Biura Gospodarczo-Logistycznego",
IF(
ISERROR(MATCH(A59,Asortyment!A:A,0)),
"Nieprawidlowy kod",
INDEX(Asortyment!B:B,MATCH(A59,Asortyment!A:A,0))
)))))</f>
        <v>Prosze podac kod produktu. Kody znajdziesz w arkuszu Asortyment</v>
      </c>
      <c r="C59" s="61"/>
      <c r="D59" s="62"/>
      <c r="E59" s="59" t="str">
        <f>IF(wersja!$E$2="BRAK POŁĄCZENIA",
"",
IF(wersja!$E$2&lt;&gt;"OK",
"",
IF(OR(A59=388,A59=389,A59=390),
"",
IF(
ISERROR(MATCH(A59,Asortyment!A:A,0)),
"",
INDEX(Asortyment!C:C,MATCH(A59,Asortyment!A:A,0))
))))</f>
        <v/>
      </c>
      <c r="F59" s="36" t="str">
        <f>IF(wersja!$E$2="BRAK POŁĄCZENIA",
"",
IF(wersja!$E$2&lt;&gt;"OK",
"",
IF(A59="",
"",
IF(OR(A59=388,A59=389,A59=390),
"",
IF(
ISERROR(MATCH(A59,Asortyment!A:A,0)),
"",
INDEX(Asortyment!D:D,MATCH(A59,Asortyment!A:A,0))
)))))</f>
        <v/>
      </c>
      <c r="G59" s="3"/>
      <c r="H59" s="37" t="str">
        <f>IF(wersja!$E$2&lt;&gt;"OK",
"",
IF(OR(E59="",G59=""),
"",
E59*G59))</f>
        <v/>
      </c>
    </row>
    <row r="60" spans="1:8" ht="25.15" customHeight="1" x14ac:dyDescent="0.25">
      <c r="A60" s="4"/>
      <c r="B60" s="60" t="str">
        <f>IF(wersja!$E$2="BRAK POŁĄCZENIA",
"BRAK POŁĄCZENIA – uruchom ponownie formularz i kliknij Włącz Zawartość",
IF(wersja!$E$2&lt;&gt;"OK",
"Używasz nieaktualnej wersji formularza. Pobierz nową.",
IF(A60="",
"Prosze podac kod produktu. Kody znajdziesz w arkuszu Asortyment",
IF(OR(A60=388,A60=389,A60=390),
"Ten produkt wymaga zamówienia przez Sekcję Zaopatrzenia Biura Gospodarczo-Logistycznego",
IF(
ISERROR(MATCH(A60,Asortyment!A:A,0)),
"Nieprawidlowy kod",
INDEX(Asortyment!B:B,MATCH(A60,Asortyment!A:A,0))
)))))</f>
        <v>Prosze podac kod produktu. Kody znajdziesz w arkuszu Asortyment</v>
      </c>
      <c r="C60" s="61"/>
      <c r="D60" s="62"/>
      <c r="E60" s="59" t="str">
        <f>IF(wersja!$E$2="BRAK POŁĄCZENIA",
"",
IF(wersja!$E$2&lt;&gt;"OK",
"",
IF(OR(A60=388,A60=389,A60=390),
"",
IF(
ISERROR(MATCH(A60,Asortyment!A:A,0)),
"",
INDEX(Asortyment!C:C,MATCH(A60,Asortyment!A:A,0))
))))</f>
        <v/>
      </c>
      <c r="F60" s="36" t="str">
        <f>IF(wersja!$E$2="BRAK POŁĄCZENIA",
"",
IF(wersja!$E$2&lt;&gt;"OK",
"",
IF(A60="",
"",
IF(OR(A60=388,A60=389,A60=390),
"",
IF(
ISERROR(MATCH(A60,Asortyment!A:A,0)),
"",
INDEX(Asortyment!D:D,MATCH(A60,Asortyment!A:A,0))
)))))</f>
        <v/>
      </c>
      <c r="G60" s="3"/>
      <c r="H60" s="37" t="str">
        <f>IF(wersja!$E$2&lt;&gt;"OK",
"",
IF(OR(E60="",G60=""),
"",
E60*G60))</f>
        <v/>
      </c>
    </row>
    <row r="61" spans="1:8" ht="25.15" customHeight="1" x14ac:dyDescent="0.25">
      <c r="A61" s="4"/>
      <c r="B61" s="60" t="str">
        <f>IF(wersja!$E$2="BRAK POŁĄCZENIA",
"BRAK POŁĄCZENIA – uruchom ponownie formularz i kliknij Włącz Zawartość",
IF(wersja!$E$2&lt;&gt;"OK",
"Używasz nieaktualnej wersji formularza. Pobierz nową.",
IF(A61="",
"Prosze podac kod produktu. Kody znajdziesz w arkuszu Asortyment",
IF(OR(A61=388,A61=389,A61=390),
"Ten produkt wymaga zamówienia przez Sekcję Zaopatrzenia Biura Gospodarczo-Logistycznego",
IF(
ISERROR(MATCH(A61,Asortyment!A:A,0)),
"Nieprawidlowy kod",
INDEX(Asortyment!B:B,MATCH(A61,Asortyment!A:A,0))
)))))</f>
        <v>Prosze podac kod produktu. Kody znajdziesz w arkuszu Asortyment</v>
      </c>
      <c r="C61" s="61"/>
      <c r="D61" s="62"/>
      <c r="E61" s="59" t="str">
        <f>IF(wersja!$E$2="BRAK POŁĄCZENIA",
"",
IF(wersja!$E$2&lt;&gt;"OK",
"",
IF(OR(A61=388,A61=389,A61=390),
"",
IF(
ISERROR(MATCH(A61,Asortyment!A:A,0)),
"",
INDEX(Asortyment!C:C,MATCH(A61,Asortyment!A:A,0))
))))</f>
        <v/>
      </c>
      <c r="F61" s="36" t="str">
        <f>IF(wersja!$E$2="BRAK POŁĄCZENIA",
"",
IF(wersja!$E$2&lt;&gt;"OK",
"",
IF(A61="",
"",
IF(OR(A61=388,A61=389,A61=390),
"",
IF(
ISERROR(MATCH(A61,Asortyment!A:A,0)),
"",
INDEX(Asortyment!D:D,MATCH(A61,Asortyment!A:A,0))
)))))</f>
        <v/>
      </c>
      <c r="G61" s="3"/>
      <c r="H61" s="37" t="str">
        <f>IF(wersja!$E$2&lt;&gt;"OK",
"",
IF(OR(E61="",G61=""),
"",
E61*G61))</f>
        <v/>
      </c>
    </row>
    <row r="62" spans="1:8" ht="25.15" customHeight="1" x14ac:dyDescent="0.25">
      <c r="A62" s="2"/>
      <c r="B62" s="60" t="str">
        <f>IF(wersja!$E$2="BRAK POŁĄCZENIA",
"BRAK POŁĄCZENIA – uruchom ponownie formularz i kliknij Włącz Zawartość",
IF(wersja!$E$2&lt;&gt;"OK",
"Używasz nieaktualnej wersji formularza. Pobierz nową.",
IF(A62="",
"Prosze podac kod produktu. Kody znajdziesz w arkuszu Asortyment",
IF(OR(A62=388,A62=389,A62=390),
"Ten produkt wymaga zamówienia przez Sekcję Zaopatrzenia Biura Gospodarczo-Logistycznego",
IF(
ISERROR(MATCH(A62,Asortyment!A:A,0)),
"Nieprawidlowy kod",
INDEX(Asortyment!B:B,MATCH(A62,Asortyment!A:A,0))
)))))</f>
        <v>Prosze podac kod produktu. Kody znajdziesz w arkuszu Asortyment</v>
      </c>
      <c r="C62" s="61"/>
      <c r="D62" s="62"/>
      <c r="E62" s="59" t="str">
        <f>IF(wersja!$E$2="BRAK POŁĄCZENIA",
"",
IF(wersja!$E$2&lt;&gt;"OK",
"",
IF(OR(A62=388,A62=389,A62=390),
"",
IF(
ISERROR(MATCH(A62,Asortyment!A:A,0)),
"",
INDEX(Asortyment!C:C,MATCH(A62,Asortyment!A:A,0))
))))</f>
        <v/>
      </c>
      <c r="F62" s="36" t="str">
        <f>IF(wersja!$E$2="BRAK POŁĄCZENIA",
"",
IF(wersja!$E$2&lt;&gt;"OK",
"",
IF(A62="",
"",
IF(OR(A62=388,A62=389,A62=390),
"",
IF(
ISERROR(MATCH(A62,Asortyment!A:A,0)),
"",
INDEX(Asortyment!D:D,MATCH(A62,Asortyment!A:A,0))
)))))</f>
        <v/>
      </c>
      <c r="G62" s="3"/>
      <c r="H62" s="37" t="str">
        <f>IF(wersja!$E$2&lt;&gt;"OK",
"",
IF(OR(E62="",G62=""),
"",
E62*G62))</f>
        <v/>
      </c>
    </row>
    <row r="63" spans="1:8" ht="25.15" customHeight="1" x14ac:dyDescent="0.25">
      <c r="A63" s="4"/>
      <c r="B63" s="60" t="str">
        <f>IF(wersja!$E$2="BRAK POŁĄCZENIA",
"BRAK POŁĄCZENIA – uruchom ponownie formularz i kliknij Włącz Zawartość",
IF(wersja!$E$2&lt;&gt;"OK",
"Używasz nieaktualnej wersji formularza. Pobierz nową.",
IF(A63="",
"Prosze podac kod produktu. Kody znajdziesz w arkuszu Asortyment",
IF(OR(A63=388,A63=389,A63=390),
"Ten produkt wymaga zamówienia przez Sekcję Zaopatrzenia Biura Gospodarczo-Logistycznego",
IF(
ISERROR(MATCH(A63,Asortyment!A:A,0)),
"Nieprawidlowy kod",
INDEX(Asortyment!B:B,MATCH(A63,Asortyment!A:A,0))
)))))</f>
        <v>Prosze podac kod produktu. Kody znajdziesz w arkuszu Asortyment</v>
      </c>
      <c r="C63" s="61"/>
      <c r="D63" s="62"/>
      <c r="E63" s="59" t="str">
        <f>IF(wersja!$E$2="BRAK POŁĄCZENIA",
"",
IF(wersja!$E$2&lt;&gt;"OK",
"",
IF(OR(A63=388,A63=389,A63=390),
"",
IF(
ISERROR(MATCH(A63,Asortyment!A:A,0)),
"",
INDEX(Asortyment!C:C,MATCH(A63,Asortyment!A:A,0))
))))</f>
        <v/>
      </c>
      <c r="F63" s="36" t="str">
        <f>IF(wersja!$E$2="BRAK POŁĄCZENIA",
"",
IF(wersja!$E$2&lt;&gt;"OK",
"",
IF(A63="",
"",
IF(OR(A63=388,A63=389,A63=390),
"",
IF(
ISERROR(MATCH(A63,Asortyment!A:A,0)),
"",
INDEX(Asortyment!D:D,MATCH(A63,Asortyment!A:A,0))
)))))</f>
        <v/>
      </c>
      <c r="G63" s="3"/>
      <c r="H63" s="37" t="str">
        <f>IF(wersja!$E$2&lt;&gt;"OK",
"",
IF(OR(E63="",G63=""),
"",
E63*G63))</f>
        <v/>
      </c>
    </row>
    <row r="64" spans="1:8" ht="25.15" customHeight="1" x14ac:dyDescent="0.25">
      <c r="A64" s="4"/>
      <c r="B64" s="60" t="str">
        <f>IF(wersja!$E$2="BRAK POŁĄCZENIA",
"BRAK POŁĄCZENIA – uruchom ponownie formularz i kliknij Włącz Zawartość",
IF(wersja!$E$2&lt;&gt;"OK",
"Używasz nieaktualnej wersji formularza. Pobierz nową.",
IF(A64="",
"Prosze podac kod produktu. Kody znajdziesz w arkuszu Asortyment",
IF(OR(A64=388,A64=389,A64=390),
"Ten produkt wymaga zamówienia przez Sekcję Zaopatrzenia Biura Gospodarczo-Logistycznego",
IF(
ISERROR(MATCH(A64,Asortyment!A:A,0)),
"Nieprawidlowy kod",
INDEX(Asortyment!B:B,MATCH(A64,Asortyment!A:A,0))
)))))</f>
        <v>Prosze podac kod produktu. Kody znajdziesz w arkuszu Asortyment</v>
      </c>
      <c r="C64" s="61"/>
      <c r="D64" s="62"/>
      <c r="E64" s="59" t="str">
        <f>IF(wersja!$E$2="BRAK POŁĄCZENIA",
"",
IF(wersja!$E$2&lt;&gt;"OK",
"",
IF(OR(A64=388,A64=389,A64=390),
"",
IF(
ISERROR(MATCH(A64,Asortyment!A:A,0)),
"",
INDEX(Asortyment!C:C,MATCH(A64,Asortyment!A:A,0))
))))</f>
        <v/>
      </c>
      <c r="F64" s="36" t="str">
        <f>IF(wersja!$E$2="BRAK POŁĄCZENIA",
"",
IF(wersja!$E$2&lt;&gt;"OK",
"",
IF(A64="",
"",
IF(OR(A64=388,A64=389,A64=390),
"",
IF(
ISERROR(MATCH(A64,Asortyment!A:A,0)),
"",
INDEX(Asortyment!D:D,MATCH(A64,Asortyment!A:A,0))
)))))</f>
        <v/>
      </c>
      <c r="G64" s="3"/>
      <c r="H64" s="37" t="str">
        <f>IF(wersja!$E$2&lt;&gt;"OK",
"",
IF(OR(E64="",G64=""),
"",
E64*G64))</f>
        <v/>
      </c>
    </row>
    <row r="65" spans="1:8" ht="25.15" customHeight="1" thickBot="1" x14ac:dyDescent="0.3">
      <c r="A65" s="66" t="s">
        <v>12</v>
      </c>
      <c r="B65" s="67"/>
      <c r="C65" s="67"/>
      <c r="D65" s="67"/>
      <c r="E65" s="67"/>
      <c r="F65" s="67"/>
      <c r="G65" s="68"/>
      <c r="H65" s="38">
        <f>SUM(H29:H64)</f>
        <v>0</v>
      </c>
    </row>
    <row r="66" spans="1:8" ht="25.15" customHeight="1" x14ac:dyDescent="0.25">
      <c r="A66" s="55"/>
    </row>
    <row r="67" spans="1:8" ht="25.15" customHeight="1" x14ac:dyDescent="0.25">
      <c r="E67" s="65"/>
      <c r="F67" s="65"/>
      <c r="G67" s="65"/>
      <c r="H67" s="65"/>
    </row>
    <row r="68" spans="1:8" ht="25.15" customHeight="1" x14ac:dyDescent="0.25">
      <c r="B68" s="63" t="s">
        <v>13</v>
      </c>
      <c r="C68" s="63"/>
      <c r="D68" s="64" t="s">
        <v>14</v>
      </c>
      <c r="E68" s="64"/>
      <c r="F68" s="64"/>
      <c r="G68" s="64"/>
      <c r="H68" s="64"/>
    </row>
    <row r="69" spans="1:8" ht="25.15" customHeight="1" x14ac:dyDescent="0.25">
      <c r="H69" s="40"/>
    </row>
    <row r="70" spans="1:8" ht="25.15" customHeight="1" x14ac:dyDescent="0.25"/>
    <row r="71" spans="1:8" ht="25.15" hidden="1" customHeight="1" x14ac:dyDescent="0.25"/>
    <row r="72" spans="1:8" x14ac:dyDescent="0.25"/>
  </sheetData>
  <sheetProtection algorithmName="SHA-512" hashValue="ZMIbnFAk1u5ysCDUxRqlfzwplOKR9we25a9MJg81DzXa8FwIAn26a4+OC+iDnYr4pDEl2aZqIU8gDcmSpLvGVA==" saltValue="wlm5DrM6igAeXbnbF5DRhA==" spinCount="100000" sheet="1" selectLockedCells="1"/>
  <mergeCells count="71">
    <mergeCell ref="F15:H15"/>
    <mergeCell ref="B47:D47"/>
    <mergeCell ref="B41:D41"/>
    <mergeCell ref="B46:D46"/>
    <mergeCell ref="B31:D31"/>
    <mergeCell ref="B39:D39"/>
    <mergeCell ref="B38:D38"/>
    <mergeCell ref="B37:D37"/>
    <mergeCell ref="B36:D36"/>
    <mergeCell ref="B45:D45"/>
    <mergeCell ref="B42:D42"/>
    <mergeCell ref="B43:D43"/>
    <mergeCell ref="B34:D34"/>
    <mergeCell ref="B35:D35"/>
    <mergeCell ref="B40:D40"/>
    <mergeCell ref="A17:H17"/>
    <mergeCell ref="A19:H19"/>
    <mergeCell ref="D20:H20"/>
    <mergeCell ref="A10:C10"/>
    <mergeCell ref="B33:D33"/>
    <mergeCell ref="A11:C12"/>
    <mergeCell ref="B32:D32"/>
    <mergeCell ref="A18:H18"/>
    <mergeCell ref="A25:C26"/>
    <mergeCell ref="D22:H23"/>
    <mergeCell ref="D25:H26"/>
    <mergeCell ref="A22:C23"/>
    <mergeCell ref="A20:C20"/>
    <mergeCell ref="F16:H16"/>
    <mergeCell ref="F10:H10"/>
    <mergeCell ref="F11:H11"/>
    <mergeCell ref="F12:H12"/>
    <mergeCell ref="F13:H13"/>
    <mergeCell ref="A13:E16"/>
    <mergeCell ref="D9:H9"/>
    <mergeCell ref="G1:H1"/>
    <mergeCell ref="A7:C7"/>
    <mergeCell ref="A3:C3"/>
    <mergeCell ref="A4:H4"/>
    <mergeCell ref="A2:H2"/>
    <mergeCell ref="D5:H5"/>
    <mergeCell ref="D3:H3"/>
    <mergeCell ref="A1:D1"/>
    <mergeCell ref="D7:H7"/>
    <mergeCell ref="A5:C5"/>
    <mergeCell ref="A9:C9"/>
    <mergeCell ref="B68:C68"/>
    <mergeCell ref="D68:H68"/>
    <mergeCell ref="E67:H67"/>
    <mergeCell ref="A65:G65"/>
    <mergeCell ref="B28:D28"/>
    <mergeCell ref="B29:D29"/>
    <mergeCell ref="B44:D44"/>
    <mergeCell ref="B60:D60"/>
    <mergeCell ref="B61:D61"/>
    <mergeCell ref="B62:D62"/>
    <mergeCell ref="B63:D63"/>
    <mergeCell ref="B57:D57"/>
    <mergeCell ref="B58:D58"/>
    <mergeCell ref="B64:D64"/>
    <mergeCell ref="B59:D59"/>
    <mergeCell ref="B30:D30"/>
    <mergeCell ref="B55:D55"/>
    <mergeCell ref="B56:D56"/>
    <mergeCell ref="B48:D48"/>
    <mergeCell ref="B49:D49"/>
    <mergeCell ref="B50:D50"/>
    <mergeCell ref="B51:D51"/>
    <mergeCell ref="B52:D52"/>
    <mergeCell ref="B53:D53"/>
    <mergeCell ref="B54:D54"/>
  </mergeCells>
  <conditionalFormatting sqref="A13">
    <cfRule type="expression" dxfId="2" priority="3">
      <formula>A13="STARA WERSJA"</formula>
    </cfRule>
  </conditionalFormatting>
  <conditionalFormatting sqref="A13:E16">
    <cfRule type="expression" dxfId="1" priority="1">
      <formula>A13="BRAK POŁĄCZENIA"</formula>
    </cfRule>
  </conditionalFormatting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AC687-BAA6-4104-A291-70B5643D290D}">
  <sheetPr codeName="Arkusz4"/>
  <dimension ref="A1:D415"/>
  <sheetViews>
    <sheetView showGridLines="0" zoomScaleNormal="100" workbookViewId="0">
      <pane ySplit="1" topLeftCell="A382" activePane="bottomLeft" state="frozen"/>
      <selection activeCell="K26" sqref="K26"/>
      <selection pane="bottomLeft" activeCell="C384" sqref="C384"/>
    </sheetView>
  </sheetViews>
  <sheetFormatPr defaultColWidth="8.85546875" defaultRowHeight="15.75" x14ac:dyDescent="0.25"/>
  <cols>
    <col min="1" max="1" width="15.28515625" style="13" customWidth="1"/>
    <col min="2" max="2" width="94.140625" style="14" customWidth="1"/>
    <col min="3" max="3" width="14.85546875" style="15" customWidth="1"/>
    <col min="4" max="4" width="6.42578125" style="16" customWidth="1"/>
    <col min="5" max="16384" width="8.85546875" style="6"/>
  </cols>
  <sheetData>
    <row r="1" spans="1:4" ht="63" x14ac:dyDescent="0.2">
      <c r="A1" s="43" t="s">
        <v>6</v>
      </c>
      <c r="B1" s="44" t="s">
        <v>7</v>
      </c>
      <c r="C1" s="45" t="s">
        <v>8</v>
      </c>
      <c r="D1" s="43" t="s">
        <v>9</v>
      </c>
    </row>
    <row r="2" spans="1:4" x14ac:dyDescent="0.2">
      <c r="A2" s="109" t="s">
        <v>15</v>
      </c>
      <c r="B2" s="109"/>
      <c r="C2" s="109"/>
      <c r="D2" s="109"/>
    </row>
    <row r="3" spans="1:4" x14ac:dyDescent="0.2">
      <c r="A3" s="46">
        <v>1</v>
      </c>
      <c r="B3" s="47" t="s">
        <v>26</v>
      </c>
      <c r="C3" s="53">
        <v>31.99</v>
      </c>
      <c r="D3" s="48" t="s">
        <v>20</v>
      </c>
    </row>
    <row r="4" spans="1:4" x14ac:dyDescent="0.2">
      <c r="A4" s="46">
        <v>2</v>
      </c>
      <c r="B4" s="47" t="s">
        <v>27</v>
      </c>
      <c r="C4" s="53">
        <v>29.43</v>
      </c>
      <c r="D4" s="48" t="s">
        <v>20</v>
      </c>
    </row>
    <row r="5" spans="1:4" x14ac:dyDescent="0.2">
      <c r="A5" s="46">
        <v>3</v>
      </c>
      <c r="B5" s="47" t="s">
        <v>28</v>
      </c>
      <c r="C5" s="53">
        <v>3.52</v>
      </c>
      <c r="D5" s="48" t="s">
        <v>20</v>
      </c>
    </row>
    <row r="6" spans="1:4" x14ac:dyDescent="0.2">
      <c r="A6" s="46">
        <v>4</v>
      </c>
      <c r="B6" s="47" t="s">
        <v>29</v>
      </c>
      <c r="C6" s="53">
        <v>3.52</v>
      </c>
      <c r="D6" s="48" t="s">
        <v>20</v>
      </c>
    </row>
    <row r="7" spans="1:4" x14ac:dyDescent="0.2">
      <c r="A7" s="46">
        <v>5</v>
      </c>
      <c r="B7" s="47" t="s">
        <v>30</v>
      </c>
      <c r="C7" s="53">
        <v>6.76</v>
      </c>
      <c r="D7" s="48" t="s">
        <v>20</v>
      </c>
    </row>
    <row r="8" spans="1:4" x14ac:dyDescent="0.2">
      <c r="A8" s="46">
        <v>6</v>
      </c>
      <c r="B8" s="47" t="s">
        <v>31</v>
      </c>
      <c r="C8" s="53">
        <v>10.94</v>
      </c>
      <c r="D8" s="48" t="s">
        <v>20</v>
      </c>
    </row>
    <row r="9" spans="1:4" x14ac:dyDescent="0.2">
      <c r="A9" s="46">
        <v>7</v>
      </c>
      <c r="B9" s="47" t="s">
        <v>32</v>
      </c>
      <c r="C9" s="53">
        <v>4.99</v>
      </c>
      <c r="D9" s="48" t="s">
        <v>19</v>
      </c>
    </row>
    <row r="10" spans="1:4" x14ac:dyDescent="0.2">
      <c r="A10" s="46">
        <v>8</v>
      </c>
      <c r="B10" s="47" t="s">
        <v>33</v>
      </c>
      <c r="C10" s="53">
        <v>5.38</v>
      </c>
      <c r="D10" s="48" t="s">
        <v>19</v>
      </c>
    </row>
    <row r="11" spans="1:4" x14ac:dyDescent="0.2">
      <c r="A11" s="46">
        <v>9</v>
      </c>
      <c r="B11" s="47" t="s">
        <v>34</v>
      </c>
      <c r="C11" s="53">
        <v>5.12</v>
      </c>
      <c r="D11" s="48" t="s">
        <v>19</v>
      </c>
    </row>
    <row r="12" spans="1:4" x14ac:dyDescent="0.2">
      <c r="A12" s="46">
        <v>10</v>
      </c>
      <c r="B12" s="49" t="s">
        <v>35</v>
      </c>
      <c r="C12" s="53">
        <v>0.9</v>
      </c>
      <c r="D12" s="48" t="s">
        <v>20</v>
      </c>
    </row>
    <row r="13" spans="1:4" x14ac:dyDescent="0.2">
      <c r="A13" s="46">
        <v>11</v>
      </c>
      <c r="B13" s="50" t="s">
        <v>36</v>
      </c>
      <c r="C13" s="53">
        <v>3.83</v>
      </c>
      <c r="D13" s="48" t="s">
        <v>20</v>
      </c>
    </row>
    <row r="14" spans="1:4" x14ac:dyDescent="0.2">
      <c r="A14" s="46">
        <v>12</v>
      </c>
      <c r="B14" s="50" t="s">
        <v>37</v>
      </c>
      <c r="C14" s="53">
        <v>34.549999999999997</v>
      </c>
      <c r="D14" s="48" t="s">
        <v>20</v>
      </c>
    </row>
    <row r="15" spans="1:4" x14ac:dyDescent="0.2">
      <c r="A15" s="46">
        <v>13</v>
      </c>
      <c r="B15" s="49" t="s">
        <v>38</v>
      </c>
      <c r="C15" s="53">
        <v>0.92</v>
      </c>
      <c r="D15" s="48" t="s">
        <v>20</v>
      </c>
    </row>
    <row r="16" spans="1:4" x14ac:dyDescent="0.2">
      <c r="A16" s="46">
        <v>14</v>
      </c>
      <c r="B16" s="49" t="s">
        <v>39</v>
      </c>
      <c r="C16" s="53">
        <v>1.1399999999999999</v>
      </c>
      <c r="D16" s="48" t="s">
        <v>20</v>
      </c>
    </row>
    <row r="17" spans="1:4" x14ac:dyDescent="0.2">
      <c r="A17" s="46">
        <v>15</v>
      </c>
      <c r="B17" s="50" t="s">
        <v>40</v>
      </c>
      <c r="C17" s="53">
        <v>16.96</v>
      </c>
      <c r="D17" s="48" t="s">
        <v>20</v>
      </c>
    </row>
    <row r="18" spans="1:4" x14ac:dyDescent="0.2">
      <c r="A18" s="46">
        <v>16</v>
      </c>
      <c r="B18" s="51" t="s">
        <v>41</v>
      </c>
      <c r="C18" s="53">
        <v>2.5499999999999998</v>
      </c>
      <c r="D18" s="48" t="s">
        <v>20</v>
      </c>
    </row>
    <row r="19" spans="1:4" x14ac:dyDescent="0.2">
      <c r="A19" s="46">
        <v>17</v>
      </c>
      <c r="B19" s="51" t="s">
        <v>42</v>
      </c>
      <c r="C19" s="53">
        <v>5.63</v>
      </c>
      <c r="D19" s="48" t="s">
        <v>20</v>
      </c>
    </row>
    <row r="20" spans="1:4" x14ac:dyDescent="0.2">
      <c r="A20" s="46">
        <v>18</v>
      </c>
      <c r="B20" s="47" t="s">
        <v>43</v>
      </c>
      <c r="C20" s="53">
        <v>3.78</v>
      </c>
      <c r="D20" s="48" t="s">
        <v>19</v>
      </c>
    </row>
    <row r="21" spans="1:4" x14ac:dyDescent="0.2">
      <c r="A21" s="46">
        <v>19</v>
      </c>
      <c r="B21" s="51" t="s">
        <v>44</v>
      </c>
      <c r="C21" s="53">
        <v>24.32</v>
      </c>
      <c r="D21" s="48" t="s">
        <v>19</v>
      </c>
    </row>
    <row r="22" spans="1:4" x14ac:dyDescent="0.2">
      <c r="A22" s="46">
        <v>20</v>
      </c>
      <c r="B22" s="47" t="s">
        <v>45</v>
      </c>
      <c r="C22" s="53">
        <v>2.37</v>
      </c>
      <c r="D22" s="48" t="s">
        <v>19</v>
      </c>
    </row>
    <row r="23" spans="1:4" x14ac:dyDescent="0.2">
      <c r="A23" s="46">
        <v>21</v>
      </c>
      <c r="B23" s="49" t="s">
        <v>46</v>
      </c>
      <c r="C23" s="53">
        <v>5.15</v>
      </c>
      <c r="D23" s="48" t="s">
        <v>19</v>
      </c>
    </row>
    <row r="24" spans="1:4" x14ac:dyDescent="0.2">
      <c r="A24" s="46">
        <v>22</v>
      </c>
      <c r="B24" s="49" t="s">
        <v>47</v>
      </c>
      <c r="C24" s="53">
        <v>3.06</v>
      </c>
      <c r="D24" s="48" t="s">
        <v>19</v>
      </c>
    </row>
    <row r="25" spans="1:4" x14ac:dyDescent="0.2">
      <c r="A25" s="46">
        <v>23</v>
      </c>
      <c r="B25" s="49" t="s">
        <v>48</v>
      </c>
      <c r="C25" s="53">
        <v>9.52</v>
      </c>
      <c r="D25" s="48" t="s">
        <v>19</v>
      </c>
    </row>
    <row r="26" spans="1:4" x14ac:dyDescent="0.2">
      <c r="A26" s="46">
        <v>24</v>
      </c>
      <c r="B26" s="49" t="s">
        <v>49</v>
      </c>
      <c r="C26" s="53">
        <v>8.49</v>
      </c>
      <c r="D26" s="48" t="s">
        <v>19</v>
      </c>
    </row>
    <row r="27" spans="1:4" x14ac:dyDescent="0.2">
      <c r="A27" s="46">
        <v>25</v>
      </c>
      <c r="B27" s="49" t="s">
        <v>50</v>
      </c>
      <c r="C27" s="53">
        <v>5.16</v>
      </c>
      <c r="D27" s="48" t="s">
        <v>19</v>
      </c>
    </row>
    <row r="28" spans="1:4" x14ac:dyDescent="0.2">
      <c r="A28" s="46">
        <v>26</v>
      </c>
      <c r="B28" s="47" t="s">
        <v>51</v>
      </c>
      <c r="C28" s="53">
        <v>0.81</v>
      </c>
      <c r="D28" s="48" t="s">
        <v>19</v>
      </c>
    </row>
    <row r="29" spans="1:4" x14ac:dyDescent="0.2">
      <c r="A29" s="46">
        <v>27</v>
      </c>
      <c r="B29" s="47" t="s">
        <v>52</v>
      </c>
      <c r="C29" s="53">
        <v>1.33</v>
      </c>
      <c r="D29" s="48" t="s">
        <v>19</v>
      </c>
    </row>
    <row r="30" spans="1:4" x14ac:dyDescent="0.2">
      <c r="A30" s="46">
        <v>28</v>
      </c>
      <c r="B30" s="47" t="s">
        <v>53</v>
      </c>
      <c r="C30" s="53">
        <v>2.12</v>
      </c>
      <c r="D30" s="48" t="s">
        <v>19</v>
      </c>
    </row>
    <row r="31" spans="1:4" x14ac:dyDescent="0.2">
      <c r="A31" s="46">
        <v>29</v>
      </c>
      <c r="B31" s="47" t="s">
        <v>54</v>
      </c>
      <c r="C31" s="53">
        <v>5.63</v>
      </c>
      <c r="D31" s="48" t="s">
        <v>19</v>
      </c>
    </row>
    <row r="32" spans="1:4" x14ac:dyDescent="0.2">
      <c r="A32" s="46">
        <v>30</v>
      </c>
      <c r="B32" s="47" t="s">
        <v>55</v>
      </c>
      <c r="C32" s="53">
        <v>3.39</v>
      </c>
      <c r="D32" s="48" t="s">
        <v>19</v>
      </c>
    </row>
    <row r="33" spans="1:4" x14ac:dyDescent="0.2">
      <c r="A33" s="46">
        <v>31</v>
      </c>
      <c r="B33" s="47" t="s">
        <v>56</v>
      </c>
      <c r="C33" s="53">
        <v>5.89</v>
      </c>
      <c r="D33" s="48" t="s">
        <v>20</v>
      </c>
    </row>
    <row r="34" spans="1:4" x14ac:dyDescent="0.2">
      <c r="A34" s="46">
        <v>32</v>
      </c>
      <c r="B34" s="47" t="s">
        <v>57</v>
      </c>
      <c r="C34" s="53">
        <v>3.16</v>
      </c>
      <c r="D34" s="48" t="s">
        <v>20</v>
      </c>
    </row>
    <row r="35" spans="1:4" x14ac:dyDescent="0.2">
      <c r="A35" s="46">
        <v>33</v>
      </c>
      <c r="B35" s="50" t="s">
        <v>58</v>
      </c>
      <c r="C35" s="53">
        <v>3.79</v>
      </c>
      <c r="D35" s="48" t="s">
        <v>59</v>
      </c>
    </row>
    <row r="36" spans="1:4" x14ac:dyDescent="0.2">
      <c r="A36" s="46">
        <v>34</v>
      </c>
      <c r="B36" s="47" t="s">
        <v>60</v>
      </c>
      <c r="C36" s="53">
        <v>14.72</v>
      </c>
      <c r="D36" s="48" t="s">
        <v>19</v>
      </c>
    </row>
    <row r="37" spans="1:4" x14ac:dyDescent="0.2">
      <c r="A37" s="46">
        <v>35</v>
      </c>
      <c r="B37" s="47" t="s">
        <v>61</v>
      </c>
      <c r="C37" s="53">
        <v>9.77</v>
      </c>
      <c r="D37" s="48" t="s">
        <v>19</v>
      </c>
    </row>
    <row r="38" spans="1:4" x14ac:dyDescent="0.2">
      <c r="A38" s="46">
        <v>36</v>
      </c>
      <c r="B38" s="47" t="s">
        <v>62</v>
      </c>
      <c r="C38" s="53">
        <v>10.88</v>
      </c>
      <c r="D38" s="52" t="s">
        <v>19</v>
      </c>
    </row>
    <row r="39" spans="1:4" x14ac:dyDescent="0.2">
      <c r="A39" s="46">
        <v>37</v>
      </c>
      <c r="B39" s="47" t="s">
        <v>63</v>
      </c>
      <c r="C39" s="53">
        <v>11.3</v>
      </c>
      <c r="D39" s="52" t="s">
        <v>19</v>
      </c>
    </row>
    <row r="40" spans="1:4" x14ac:dyDescent="0.2">
      <c r="A40" s="46">
        <v>38</v>
      </c>
      <c r="B40" s="49" t="s">
        <v>64</v>
      </c>
      <c r="C40" s="53">
        <v>7.05</v>
      </c>
      <c r="D40" s="52" t="s">
        <v>19</v>
      </c>
    </row>
    <row r="41" spans="1:4" x14ac:dyDescent="0.2">
      <c r="A41" s="46">
        <v>39</v>
      </c>
      <c r="B41" s="49" t="s">
        <v>65</v>
      </c>
      <c r="C41" s="53">
        <v>7.05</v>
      </c>
      <c r="D41" s="52" t="s">
        <v>19</v>
      </c>
    </row>
    <row r="42" spans="1:4" x14ac:dyDescent="0.2">
      <c r="A42" s="46">
        <v>40</v>
      </c>
      <c r="B42" s="49" t="s">
        <v>66</v>
      </c>
      <c r="C42" s="53">
        <v>7.05</v>
      </c>
      <c r="D42" s="52" t="s">
        <v>19</v>
      </c>
    </row>
    <row r="43" spans="1:4" x14ac:dyDescent="0.2">
      <c r="A43" s="46">
        <v>41</v>
      </c>
      <c r="B43" s="49" t="s">
        <v>67</v>
      </c>
      <c r="C43" s="53">
        <v>7.05</v>
      </c>
      <c r="D43" s="52" t="s">
        <v>19</v>
      </c>
    </row>
    <row r="44" spans="1:4" x14ac:dyDescent="0.2">
      <c r="A44" s="46">
        <v>42</v>
      </c>
      <c r="B44" s="49" t="s">
        <v>68</v>
      </c>
      <c r="C44" s="53">
        <v>7.05</v>
      </c>
      <c r="D44" s="52" t="s">
        <v>19</v>
      </c>
    </row>
    <row r="45" spans="1:4" x14ac:dyDescent="0.2">
      <c r="A45" s="46">
        <v>43</v>
      </c>
      <c r="B45" s="49" t="s">
        <v>69</v>
      </c>
      <c r="C45" s="53">
        <v>7.05</v>
      </c>
      <c r="D45" s="52" t="s">
        <v>19</v>
      </c>
    </row>
    <row r="46" spans="1:4" x14ac:dyDescent="0.2">
      <c r="A46" s="46">
        <v>44</v>
      </c>
      <c r="B46" s="49" t="s">
        <v>70</v>
      </c>
      <c r="C46" s="53">
        <v>7.05</v>
      </c>
      <c r="D46" s="48" t="s">
        <v>19</v>
      </c>
    </row>
    <row r="47" spans="1:4" x14ac:dyDescent="0.2">
      <c r="A47" s="46">
        <v>45</v>
      </c>
      <c r="B47" s="47" t="s">
        <v>71</v>
      </c>
      <c r="C47" s="53">
        <v>7.05</v>
      </c>
      <c r="D47" s="48" t="s">
        <v>19</v>
      </c>
    </row>
    <row r="48" spans="1:4" x14ac:dyDescent="0.2">
      <c r="A48" s="46">
        <v>46</v>
      </c>
      <c r="B48" s="47" t="s">
        <v>72</v>
      </c>
      <c r="C48" s="53">
        <v>0.36</v>
      </c>
      <c r="D48" s="48" t="s">
        <v>19</v>
      </c>
    </row>
    <row r="49" spans="1:4" x14ac:dyDescent="0.2">
      <c r="A49" s="46">
        <v>47</v>
      </c>
      <c r="B49" s="47" t="s">
        <v>73</v>
      </c>
      <c r="C49" s="53">
        <v>0.36</v>
      </c>
      <c r="D49" s="48" t="s">
        <v>19</v>
      </c>
    </row>
    <row r="50" spans="1:4" x14ac:dyDescent="0.2">
      <c r="A50" s="46">
        <v>48</v>
      </c>
      <c r="B50" s="47" t="s">
        <v>74</v>
      </c>
      <c r="C50" s="53">
        <v>0.36</v>
      </c>
      <c r="D50" s="48" t="s">
        <v>19</v>
      </c>
    </row>
    <row r="51" spans="1:4" x14ac:dyDescent="0.2">
      <c r="A51" s="46">
        <v>49</v>
      </c>
      <c r="B51" s="47" t="s">
        <v>75</v>
      </c>
      <c r="C51" s="53">
        <v>0.36</v>
      </c>
      <c r="D51" s="48" t="s">
        <v>19</v>
      </c>
    </row>
    <row r="52" spans="1:4" x14ac:dyDescent="0.2">
      <c r="A52" s="46">
        <v>50</v>
      </c>
      <c r="B52" s="47" t="s">
        <v>76</v>
      </c>
      <c r="C52" s="53">
        <v>14.18</v>
      </c>
      <c r="D52" s="48" t="s">
        <v>19</v>
      </c>
    </row>
    <row r="53" spans="1:4" x14ac:dyDescent="0.2">
      <c r="A53" s="46">
        <v>51</v>
      </c>
      <c r="B53" s="50" t="s">
        <v>77</v>
      </c>
      <c r="C53" s="53">
        <v>14.18</v>
      </c>
      <c r="D53" s="48" t="s">
        <v>19</v>
      </c>
    </row>
    <row r="54" spans="1:4" x14ac:dyDescent="0.2">
      <c r="A54" s="46">
        <v>52</v>
      </c>
      <c r="B54" s="50" t="s">
        <v>78</v>
      </c>
      <c r="C54" s="53">
        <v>6.37</v>
      </c>
      <c r="D54" s="48" t="s">
        <v>19</v>
      </c>
    </row>
    <row r="55" spans="1:4" x14ac:dyDescent="0.2">
      <c r="A55" s="46">
        <v>53</v>
      </c>
      <c r="B55" s="50" t="s">
        <v>79</v>
      </c>
      <c r="C55" s="53">
        <v>3.29</v>
      </c>
      <c r="D55" s="48" t="s">
        <v>19</v>
      </c>
    </row>
    <row r="56" spans="1:4" x14ac:dyDescent="0.2">
      <c r="A56" s="46">
        <v>54</v>
      </c>
      <c r="B56" s="50" t="s">
        <v>80</v>
      </c>
      <c r="C56" s="53">
        <v>3.29</v>
      </c>
      <c r="D56" s="48" t="s">
        <v>19</v>
      </c>
    </row>
    <row r="57" spans="1:4" x14ac:dyDescent="0.2">
      <c r="A57" s="46">
        <v>55</v>
      </c>
      <c r="B57" s="47" t="s">
        <v>81</v>
      </c>
      <c r="C57" s="53">
        <v>3.29</v>
      </c>
      <c r="D57" s="48" t="s">
        <v>19</v>
      </c>
    </row>
    <row r="58" spans="1:4" x14ac:dyDescent="0.2">
      <c r="A58" s="46">
        <v>56</v>
      </c>
      <c r="B58" s="47" t="s">
        <v>82</v>
      </c>
      <c r="C58" s="53">
        <v>3.29</v>
      </c>
      <c r="D58" s="48" t="s">
        <v>19</v>
      </c>
    </row>
    <row r="59" spans="1:4" x14ac:dyDescent="0.2">
      <c r="A59" s="46">
        <v>57</v>
      </c>
      <c r="B59" s="47" t="s">
        <v>83</v>
      </c>
      <c r="C59" s="53">
        <v>3.11</v>
      </c>
      <c r="D59" s="48" t="s">
        <v>19</v>
      </c>
    </row>
    <row r="60" spans="1:4" x14ac:dyDescent="0.2">
      <c r="A60" s="46">
        <v>58</v>
      </c>
      <c r="B60" s="47" t="s">
        <v>84</v>
      </c>
      <c r="C60" s="53">
        <v>3.11</v>
      </c>
      <c r="D60" s="48" t="s">
        <v>19</v>
      </c>
    </row>
    <row r="61" spans="1:4" x14ac:dyDescent="0.2">
      <c r="A61" s="46">
        <v>59</v>
      </c>
      <c r="B61" s="47" t="s">
        <v>85</v>
      </c>
      <c r="C61" s="53">
        <v>3.11</v>
      </c>
      <c r="D61" s="48" t="s">
        <v>19</v>
      </c>
    </row>
    <row r="62" spans="1:4" x14ac:dyDescent="0.2">
      <c r="A62" s="46">
        <v>60</v>
      </c>
      <c r="B62" s="47" t="s">
        <v>86</v>
      </c>
      <c r="C62" s="53">
        <v>3.11</v>
      </c>
      <c r="D62" s="48" t="s">
        <v>19</v>
      </c>
    </row>
    <row r="63" spans="1:4" x14ac:dyDescent="0.2">
      <c r="A63" s="46">
        <v>61</v>
      </c>
      <c r="B63" s="47" t="s">
        <v>87</v>
      </c>
      <c r="C63" s="53">
        <v>3.11</v>
      </c>
      <c r="D63" s="48" t="s">
        <v>19</v>
      </c>
    </row>
    <row r="64" spans="1:4" x14ac:dyDescent="0.2">
      <c r="A64" s="46">
        <v>62</v>
      </c>
      <c r="B64" s="47" t="s">
        <v>88</v>
      </c>
      <c r="C64" s="53">
        <v>3.11</v>
      </c>
      <c r="D64" s="48" t="s">
        <v>19</v>
      </c>
    </row>
    <row r="65" spans="1:4" x14ac:dyDescent="0.2">
      <c r="A65" s="46">
        <v>63</v>
      </c>
      <c r="B65" s="47" t="s">
        <v>89</v>
      </c>
      <c r="C65" s="53">
        <v>1.87</v>
      </c>
      <c r="D65" s="48" t="s">
        <v>19</v>
      </c>
    </row>
    <row r="66" spans="1:4" x14ac:dyDescent="0.2">
      <c r="A66" s="46">
        <v>64</v>
      </c>
      <c r="B66" s="47" t="s">
        <v>90</v>
      </c>
      <c r="C66" s="53">
        <v>1.87</v>
      </c>
      <c r="D66" s="48" t="s">
        <v>19</v>
      </c>
    </row>
    <row r="67" spans="1:4" x14ac:dyDescent="0.2">
      <c r="A67" s="46">
        <v>65</v>
      </c>
      <c r="B67" s="47" t="s">
        <v>91</v>
      </c>
      <c r="C67" s="53">
        <v>1.87</v>
      </c>
      <c r="D67" s="48" t="s">
        <v>19</v>
      </c>
    </row>
    <row r="68" spans="1:4" x14ac:dyDescent="0.2">
      <c r="A68" s="46">
        <v>66</v>
      </c>
      <c r="B68" s="47" t="s">
        <v>92</v>
      </c>
      <c r="C68" s="53">
        <v>1.87</v>
      </c>
      <c r="D68" s="48" t="s">
        <v>19</v>
      </c>
    </row>
    <row r="69" spans="1:4" x14ac:dyDescent="0.2">
      <c r="A69" s="46">
        <v>67</v>
      </c>
      <c r="B69" s="47" t="s">
        <v>93</v>
      </c>
      <c r="C69" s="53">
        <v>1.87</v>
      </c>
      <c r="D69" s="48" t="s">
        <v>19</v>
      </c>
    </row>
    <row r="70" spans="1:4" x14ac:dyDescent="0.2">
      <c r="A70" s="46">
        <v>68</v>
      </c>
      <c r="B70" s="47" t="s">
        <v>94</v>
      </c>
      <c r="C70" s="53">
        <v>1.87</v>
      </c>
      <c r="D70" s="48" t="s">
        <v>19</v>
      </c>
    </row>
    <row r="71" spans="1:4" x14ac:dyDescent="0.2">
      <c r="A71" s="46">
        <v>69</v>
      </c>
      <c r="B71" s="47" t="s">
        <v>95</v>
      </c>
      <c r="C71" s="53">
        <v>1.79</v>
      </c>
      <c r="D71" s="48" t="s">
        <v>19</v>
      </c>
    </row>
    <row r="72" spans="1:4" x14ac:dyDescent="0.2">
      <c r="A72" s="46">
        <v>70</v>
      </c>
      <c r="B72" s="47" t="s">
        <v>96</v>
      </c>
      <c r="C72" s="53">
        <v>1.79</v>
      </c>
      <c r="D72" s="48" t="s">
        <v>19</v>
      </c>
    </row>
    <row r="73" spans="1:4" x14ac:dyDescent="0.2">
      <c r="A73" s="46">
        <v>71</v>
      </c>
      <c r="B73" s="50" t="s">
        <v>97</v>
      </c>
      <c r="C73" s="53">
        <v>1.79</v>
      </c>
      <c r="D73" s="48" t="s">
        <v>19</v>
      </c>
    </row>
    <row r="74" spans="1:4" x14ac:dyDescent="0.2">
      <c r="A74" s="46">
        <v>72</v>
      </c>
      <c r="B74" s="50" t="s">
        <v>98</v>
      </c>
      <c r="C74" s="53">
        <v>1.79</v>
      </c>
      <c r="D74" s="48" t="s">
        <v>19</v>
      </c>
    </row>
    <row r="75" spans="1:4" x14ac:dyDescent="0.2">
      <c r="A75" s="46">
        <v>73</v>
      </c>
      <c r="B75" s="49" t="s">
        <v>99</v>
      </c>
      <c r="C75" s="53">
        <v>1.79</v>
      </c>
      <c r="D75" s="48" t="s">
        <v>19</v>
      </c>
    </row>
    <row r="76" spans="1:4" x14ac:dyDescent="0.2">
      <c r="A76" s="46">
        <v>74</v>
      </c>
      <c r="B76" s="49" t="s">
        <v>100</v>
      </c>
      <c r="C76" s="53">
        <v>4.03</v>
      </c>
      <c r="D76" s="48" t="s">
        <v>19</v>
      </c>
    </row>
    <row r="77" spans="1:4" x14ac:dyDescent="0.2">
      <c r="A77" s="46">
        <v>75</v>
      </c>
      <c r="B77" s="49" t="s">
        <v>101</v>
      </c>
      <c r="C77" s="53">
        <v>4.03</v>
      </c>
      <c r="D77" s="48" t="s">
        <v>19</v>
      </c>
    </row>
    <row r="78" spans="1:4" x14ac:dyDescent="0.2">
      <c r="A78" s="46">
        <v>76</v>
      </c>
      <c r="B78" s="49" t="s">
        <v>102</v>
      </c>
      <c r="C78" s="53">
        <v>4.03</v>
      </c>
      <c r="D78" s="48" t="s">
        <v>19</v>
      </c>
    </row>
    <row r="79" spans="1:4" x14ac:dyDescent="0.2">
      <c r="A79" s="46">
        <v>77</v>
      </c>
      <c r="B79" s="51" t="s">
        <v>103</v>
      </c>
      <c r="C79" s="53">
        <v>30.3</v>
      </c>
      <c r="D79" s="48" t="s">
        <v>20</v>
      </c>
    </row>
    <row r="80" spans="1:4" x14ac:dyDescent="0.2">
      <c r="A80" s="46">
        <v>78</v>
      </c>
      <c r="B80" s="51" t="s">
        <v>104</v>
      </c>
      <c r="C80" s="53">
        <v>30.3</v>
      </c>
      <c r="D80" s="48" t="s">
        <v>20</v>
      </c>
    </row>
    <row r="81" spans="1:4" x14ac:dyDescent="0.2">
      <c r="A81" s="46">
        <v>79</v>
      </c>
      <c r="B81" s="51" t="s">
        <v>105</v>
      </c>
      <c r="C81" s="53">
        <v>30.3</v>
      </c>
      <c r="D81" s="48" t="s">
        <v>20</v>
      </c>
    </row>
    <row r="82" spans="1:4" x14ac:dyDescent="0.2">
      <c r="A82" s="46">
        <v>80</v>
      </c>
      <c r="B82" s="51" t="s">
        <v>106</v>
      </c>
      <c r="C82" s="53">
        <v>7.6</v>
      </c>
      <c r="D82" s="48" t="s">
        <v>19</v>
      </c>
    </row>
    <row r="83" spans="1:4" x14ac:dyDescent="0.2">
      <c r="A83" s="46">
        <v>81</v>
      </c>
      <c r="B83" s="47" t="s">
        <v>107</v>
      </c>
      <c r="C83" s="53">
        <v>7.6</v>
      </c>
      <c r="D83" s="48" t="s">
        <v>19</v>
      </c>
    </row>
    <row r="84" spans="1:4" x14ac:dyDescent="0.2">
      <c r="A84" s="46">
        <v>82</v>
      </c>
      <c r="B84" s="47" t="s">
        <v>108</v>
      </c>
      <c r="C84" s="53">
        <v>7.6</v>
      </c>
      <c r="D84" s="48" t="s">
        <v>19</v>
      </c>
    </row>
    <row r="85" spans="1:4" x14ac:dyDescent="0.2">
      <c r="A85" s="46">
        <v>83</v>
      </c>
      <c r="B85" s="51" t="s">
        <v>109</v>
      </c>
      <c r="C85" s="53">
        <v>7.6</v>
      </c>
      <c r="D85" s="48" t="s">
        <v>19</v>
      </c>
    </row>
    <row r="86" spans="1:4" x14ac:dyDescent="0.2">
      <c r="A86" s="46">
        <v>84</v>
      </c>
      <c r="B86" s="51" t="s">
        <v>110</v>
      </c>
      <c r="C86" s="53">
        <v>0.51</v>
      </c>
      <c r="D86" s="48" t="s">
        <v>19</v>
      </c>
    </row>
    <row r="87" spans="1:4" x14ac:dyDescent="0.2">
      <c r="A87" s="46">
        <v>85</v>
      </c>
      <c r="B87" s="51" t="s">
        <v>111</v>
      </c>
      <c r="C87" s="53">
        <v>0.51</v>
      </c>
      <c r="D87" s="48" t="s">
        <v>19</v>
      </c>
    </row>
    <row r="88" spans="1:4" x14ac:dyDescent="0.2">
      <c r="A88" s="46">
        <v>86</v>
      </c>
      <c r="B88" s="51" t="s">
        <v>112</v>
      </c>
      <c r="C88" s="53">
        <v>0.51</v>
      </c>
      <c r="D88" s="48" t="s">
        <v>19</v>
      </c>
    </row>
    <row r="89" spans="1:4" x14ac:dyDescent="0.2">
      <c r="A89" s="46">
        <v>87</v>
      </c>
      <c r="B89" s="51" t="s">
        <v>113</v>
      </c>
      <c r="C89" s="53">
        <v>0.51</v>
      </c>
      <c r="D89" s="48" t="s">
        <v>19</v>
      </c>
    </row>
    <row r="90" spans="1:4" x14ac:dyDescent="0.2">
      <c r="A90" s="46">
        <v>88</v>
      </c>
      <c r="B90" s="51" t="s">
        <v>114</v>
      </c>
      <c r="C90" s="53">
        <v>0.95</v>
      </c>
      <c r="D90" s="48" t="s">
        <v>19</v>
      </c>
    </row>
    <row r="91" spans="1:4" x14ac:dyDescent="0.2">
      <c r="A91" s="46">
        <v>89</v>
      </c>
      <c r="B91" s="51" t="s">
        <v>115</v>
      </c>
      <c r="C91" s="53">
        <v>1.01</v>
      </c>
      <c r="D91" s="48" t="s">
        <v>19</v>
      </c>
    </row>
    <row r="92" spans="1:4" x14ac:dyDescent="0.2">
      <c r="A92" s="46">
        <v>90</v>
      </c>
      <c r="B92" s="51" t="s">
        <v>116</v>
      </c>
      <c r="C92" s="53">
        <v>25.6</v>
      </c>
      <c r="D92" s="48" t="s">
        <v>20</v>
      </c>
    </row>
    <row r="93" spans="1:4" x14ac:dyDescent="0.2">
      <c r="A93" s="46">
        <v>91</v>
      </c>
      <c r="B93" s="47" t="s">
        <v>117</v>
      </c>
      <c r="C93" s="53">
        <v>25.6</v>
      </c>
      <c r="D93" s="48" t="s">
        <v>20</v>
      </c>
    </row>
    <row r="94" spans="1:4" x14ac:dyDescent="0.2">
      <c r="A94" s="46">
        <v>92</v>
      </c>
      <c r="B94" s="47" t="s">
        <v>118</v>
      </c>
      <c r="C94" s="53">
        <v>25.6</v>
      </c>
      <c r="D94" s="48" t="s">
        <v>20</v>
      </c>
    </row>
    <row r="95" spans="1:4" x14ac:dyDescent="0.2">
      <c r="A95" s="46">
        <v>93</v>
      </c>
      <c r="B95" s="47" t="s">
        <v>119</v>
      </c>
      <c r="C95" s="53">
        <v>25.6</v>
      </c>
      <c r="D95" s="48" t="s">
        <v>20</v>
      </c>
    </row>
    <row r="96" spans="1:4" x14ac:dyDescent="0.2">
      <c r="A96" s="46">
        <v>94</v>
      </c>
      <c r="B96" s="47" t="s">
        <v>120</v>
      </c>
      <c r="C96" s="53">
        <v>1.28</v>
      </c>
      <c r="D96" s="48" t="s">
        <v>19</v>
      </c>
    </row>
    <row r="97" spans="1:4" x14ac:dyDescent="0.2">
      <c r="A97" s="46">
        <v>95</v>
      </c>
      <c r="B97" s="47" t="s">
        <v>121</v>
      </c>
      <c r="C97" s="53">
        <v>1.28</v>
      </c>
      <c r="D97" s="48" t="s">
        <v>19</v>
      </c>
    </row>
    <row r="98" spans="1:4" x14ac:dyDescent="0.2">
      <c r="A98" s="46">
        <v>96</v>
      </c>
      <c r="B98" s="47" t="s">
        <v>122</v>
      </c>
      <c r="C98" s="53">
        <v>1.28</v>
      </c>
      <c r="D98" s="48" t="s">
        <v>19</v>
      </c>
    </row>
    <row r="99" spans="1:4" x14ac:dyDescent="0.2">
      <c r="A99" s="46">
        <v>97</v>
      </c>
      <c r="B99" s="47" t="s">
        <v>123</v>
      </c>
      <c r="C99" s="53">
        <v>1.28</v>
      </c>
      <c r="D99" s="48" t="s">
        <v>19</v>
      </c>
    </row>
    <row r="100" spans="1:4" x14ac:dyDescent="0.2">
      <c r="A100" s="46">
        <v>98</v>
      </c>
      <c r="B100" s="47" t="s">
        <v>124</v>
      </c>
      <c r="C100" s="53">
        <v>1.1399999999999999</v>
      </c>
      <c r="D100" s="48" t="s">
        <v>19</v>
      </c>
    </row>
    <row r="101" spans="1:4" x14ac:dyDescent="0.2">
      <c r="A101" s="46">
        <v>99</v>
      </c>
      <c r="B101" s="47" t="s">
        <v>125</v>
      </c>
      <c r="C101" s="53">
        <v>1.1399999999999999</v>
      </c>
      <c r="D101" s="48" t="s">
        <v>19</v>
      </c>
    </row>
    <row r="102" spans="1:4" x14ac:dyDescent="0.2">
      <c r="A102" s="46">
        <v>100</v>
      </c>
      <c r="B102" s="47" t="s">
        <v>126</v>
      </c>
      <c r="C102" s="53">
        <v>1.1399999999999999</v>
      </c>
      <c r="D102" s="48" t="s">
        <v>19</v>
      </c>
    </row>
    <row r="103" spans="1:4" x14ac:dyDescent="0.2">
      <c r="A103" s="46">
        <v>101</v>
      </c>
      <c r="B103" s="47" t="s">
        <v>127</v>
      </c>
      <c r="C103" s="53">
        <v>1.1399999999999999</v>
      </c>
      <c r="D103" s="48" t="s">
        <v>19</v>
      </c>
    </row>
    <row r="104" spans="1:4" x14ac:dyDescent="0.2">
      <c r="A104" s="46">
        <v>102</v>
      </c>
      <c r="B104" s="47" t="s">
        <v>128</v>
      </c>
      <c r="C104" s="53">
        <v>0.59</v>
      </c>
      <c r="D104" s="48" t="s">
        <v>19</v>
      </c>
    </row>
    <row r="105" spans="1:4" x14ac:dyDescent="0.2">
      <c r="A105" s="46">
        <v>103</v>
      </c>
      <c r="B105" s="47" t="s">
        <v>129</v>
      </c>
      <c r="C105" s="53">
        <v>0.59</v>
      </c>
      <c r="D105" s="48" t="s">
        <v>19</v>
      </c>
    </row>
    <row r="106" spans="1:4" x14ac:dyDescent="0.2">
      <c r="A106" s="46">
        <v>104</v>
      </c>
      <c r="B106" s="47" t="s">
        <v>130</v>
      </c>
      <c r="C106" s="53">
        <v>0.59</v>
      </c>
      <c r="D106" s="48" t="s">
        <v>19</v>
      </c>
    </row>
    <row r="107" spans="1:4" x14ac:dyDescent="0.2">
      <c r="A107" s="46">
        <v>105</v>
      </c>
      <c r="B107" s="50" t="s">
        <v>131</v>
      </c>
      <c r="C107" s="53">
        <v>0.59</v>
      </c>
      <c r="D107" s="48" t="s">
        <v>19</v>
      </c>
    </row>
    <row r="108" spans="1:4" x14ac:dyDescent="0.2">
      <c r="A108" s="46">
        <v>106</v>
      </c>
      <c r="B108" s="50" t="s">
        <v>132</v>
      </c>
      <c r="C108" s="53">
        <v>9.2799999999999994</v>
      </c>
      <c r="D108" s="48" t="s">
        <v>19</v>
      </c>
    </row>
    <row r="109" spans="1:4" x14ac:dyDescent="0.2">
      <c r="A109" s="46">
        <v>107</v>
      </c>
      <c r="B109" s="50" t="s">
        <v>133</v>
      </c>
      <c r="C109" s="53">
        <v>9.2799999999999994</v>
      </c>
      <c r="D109" s="48" t="s">
        <v>19</v>
      </c>
    </row>
    <row r="110" spans="1:4" x14ac:dyDescent="0.2">
      <c r="A110" s="46">
        <v>108</v>
      </c>
      <c r="B110" s="50" t="s">
        <v>134</v>
      </c>
      <c r="C110" s="53">
        <v>9.2799999999999994</v>
      </c>
      <c r="D110" s="48" t="s">
        <v>19</v>
      </c>
    </row>
    <row r="111" spans="1:4" x14ac:dyDescent="0.2">
      <c r="A111" s="46">
        <v>109</v>
      </c>
      <c r="B111" s="49" t="s">
        <v>135</v>
      </c>
      <c r="C111" s="53">
        <v>12.88</v>
      </c>
      <c r="D111" s="48" t="s">
        <v>20</v>
      </c>
    </row>
    <row r="112" spans="1:4" x14ac:dyDescent="0.2">
      <c r="A112" s="46">
        <v>110</v>
      </c>
      <c r="B112" s="49" t="s">
        <v>136</v>
      </c>
      <c r="C112" s="53">
        <v>12.88</v>
      </c>
      <c r="D112" s="48" t="s">
        <v>20</v>
      </c>
    </row>
    <row r="113" spans="1:4" x14ac:dyDescent="0.2">
      <c r="A113" s="46">
        <v>111</v>
      </c>
      <c r="B113" s="49" t="s">
        <v>137</v>
      </c>
      <c r="C113" s="53">
        <v>10.65</v>
      </c>
      <c r="D113" s="48" t="s">
        <v>20</v>
      </c>
    </row>
    <row r="114" spans="1:4" x14ac:dyDescent="0.2">
      <c r="A114" s="46">
        <v>112</v>
      </c>
      <c r="B114" s="49" t="s">
        <v>138</v>
      </c>
      <c r="C114" s="53">
        <v>10.65</v>
      </c>
      <c r="D114" s="48" t="s">
        <v>20</v>
      </c>
    </row>
    <row r="115" spans="1:4" x14ac:dyDescent="0.2">
      <c r="A115" s="46">
        <v>113</v>
      </c>
      <c r="B115" s="49" t="s">
        <v>139</v>
      </c>
      <c r="C115" s="53">
        <v>10.65</v>
      </c>
      <c r="D115" s="48" t="s">
        <v>20</v>
      </c>
    </row>
    <row r="116" spans="1:4" x14ac:dyDescent="0.2">
      <c r="A116" s="46">
        <v>114</v>
      </c>
      <c r="B116" s="49" t="s">
        <v>140</v>
      </c>
      <c r="C116" s="53">
        <v>6.53</v>
      </c>
      <c r="D116" s="48" t="s">
        <v>20</v>
      </c>
    </row>
    <row r="117" spans="1:4" x14ac:dyDescent="0.2">
      <c r="A117" s="46">
        <v>115</v>
      </c>
      <c r="B117" s="49" t="s">
        <v>141</v>
      </c>
      <c r="C117" s="53">
        <v>6.53</v>
      </c>
      <c r="D117" s="48" t="s">
        <v>20</v>
      </c>
    </row>
    <row r="118" spans="1:4" x14ac:dyDescent="0.2">
      <c r="A118" s="46">
        <v>116</v>
      </c>
      <c r="B118" s="49" t="s">
        <v>142</v>
      </c>
      <c r="C118" s="53">
        <v>6.53</v>
      </c>
      <c r="D118" s="48" t="s">
        <v>20</v>
      </c>
    </row>
    <row r="119" spans="1:4" x14ac:dyDescent="0.2">
      <c r="A119" s="46">
        <v>117</v>
      </c>
      <c r="B119" s="49" t="s">
        <v>143</v>
      </c>
      <c r="C119" s="53">
        <v>6.53</v>
      </c>
      <c r="D119" s="48" t="s">
        <v>20</v>
      </c>
    </row>
    <row r="120" spans="1:4" x14ac:dyDescent="0.2">
      <c r="A120" s="46">
        <v>118</v>
      </c>
      <c r="B120" s="49" t="s">
        <v>144</v>
      </c>
      <c r="C120" s="53">
        <v>6.53</v>
      </c>
      <c r="D120" s="48" t="s">
        <v>20</v>
      </c>
    </row>
    <row r="121" spans="1:4" x14ac:dyDescent="0.2">
      <c r="A121" s="46">
        <v>119</v>
      </c>
      <c r="B121" s="49" t="s">
        <v>145</v>
      </c>
      <c r="C121" s="53">
        <v>1.92</v>
      </c>
      <c r="D121" s="48" t="s">
        <v>19</v>
      </c>
    </row>
    <row r="122" spans="1:4" x14ac:dyDescent="0.2">
      <c r="A122" s="46">
        <v>120</v>
      </c>
      <c r="B122" s="49" t="s">
        <v>146</v>
      </c>
      <c r="C122" s="53">
        <v>1.31</v>
      </c>
      <c r="D122" s="48" t="s">
        <v>19</v>
      </c>
    </row>
    <row r="123" spans="1:4" x14ac:dyDescent="0.2">
      <c r="A123" s="46">
        <v>121</v>
      </c>
      <c r="B123" s="47" t="s">
        <v>147</v>
      </c>
      <c r="C123" s="53">
        <v>1.31</v>
      </c>
      <c r="D123" s="48" t="s">
        <v>19</v>
      </c>
    </row>
    <row r="124" spans="1:4" x14ac:dyDescent="0.2">
      <c r="A124" s="46">
        <v>122</v>
      </c>
      <c r="B124" s="47" t="s">
        <v>148</v>
      </c>
      <c r="C124" s="53">
        <v>1.31</v>
      </c>
      <c r="D124" s="48" t="s">
        <v>19</v>
      </c>
    </row>
    <row r="125" spans="1:4" x14ac:dyDescent="0.2">
      <c r="A125" s="46">
        <v>123</v>
      </c>
      <c r="B125" s="51" t="s">
        <v>149</v>
      </c>
      <c r="C125" s="53">
        <v>1.31</v>
      </c>
      <c r="D125" s="48" t="s">
        <v>19</v>
      </c>
    </row>
    <row r="126" spans="1:4" x14ac:dyDescent="0.2">
      <c r="A126" s="46">
        <v>124</v>
      </c>
      <c r="B126" s="51" t="s">
        <v>150</v>
      </c>
      <c r="C126" s="53">
        <v>0.54</v>
      </c>
      <c r="D126" s="48" t="s">
        <v>19</v>
      </c>
    </row>
    <row r="127" spans="1:4" x14ac:dyDescent="0.2">
      <c r="A127" s="46">
        <v>125</v>
      </c>
      <c r="B127" s="47" t="s">
        <v>151</v>
      </c>
      <c r="C127" s="53">
        <v>0.54</v>
      </c>
      <c r="D127" s="48" t="s">
        <v>19</v>
      </c>
    </row>
    <row r="128" spans="1:4" x14ac:dyDescent="0.2">
      <c r="A128" s="46">
        <v>126</v>
      </c>
      <c r="B128" s="47" t="s">
        <v>152</v>
      </c>
      <c r="C128" s="53">
        <v>0.54</v>
      </c>
      <c r="D128" s="48" t="s">
        <v>19</v>
      </c>
    </row>
    <row r="129" spans="1:4" x14ac:dyDescent="0.2">
      <c r="A129" s="46">
        <v>127</v>
      </c>
      <c r="B129" s="47" t="s">
        <v>153</v>
      </c>
      <c r="C129" s="53">
        <v>0.54</v>
      </c>
      <c r="D129" s="48" t="s">
        <v>19</v>
      </c>
    </row>
    <row r="130" spans="1:4" x14ac:dyDescent="0.2">
      <c r="A130" s="46">
        <v>128</v>
      </c>
      <c r="B130" s="47" t="s">
        <v>154</v>
      </c>
      <c r="C130" s="53">
        <v>0.54</v>
      </c>
      <c r="D130" s="48" t="s">
        <v>19</v>
      </c>
    </row>
    <row r="131" spans="1:4" x14ac:dyDescent="0.2">
      <c r="A131" s="46">
        <v>129</v>
      </c>
      <c r="B131" s="47" t="s">
        <v>155</v>
      </c>
      <c r="C131" s="53">
        <v>0.54</v>
      </c>
      <c r="D131" s="48" t="s">
        <v>19</v>
      </c>
    </row>
    <row r="132" spans="1:4" x14ac:dyDescent="0.2">
      <c r="A132" s="46">
        <v>130</v>
      </c>
      <c r="B132" s="47" t="s">
        <v>156</v>
      </c>
      <c r="C132" s="53">
        <v>4.68</v>
      </c>
      <c r="D132" s="48" t="s">
        <v>19</v>
      </c>
    </row>
    <row r="133" spans="1:4" x14ac:dyDescent="0.2">
      <c r="A133" s="46">
        <v>131</v>
      </c>
      <c r="B133" s="47" t="s">
        <v>157</v>
      </c>
      <c r="C133" s="53">
        <v>0.56000000000000005</v>
      </c>
      <c r="D133" s="48" t="s">
        <v>19</v>
      </c>
    </row>
    <row r="134" spans="1:4" x14ac:dyDescent="0.2">
      <c r="A134" s="46">
        <v>132</v>
      </c>
      <c r="B134" s="47" t="s">
        <v>158</v>
      </c>
      <c r="C134" s="53">
        <v>0.19</v>
      </c>
      <c r="D134" s="48" t="s">
        <v>20</v>
      </c>
    </row>
    <row r="135" spans="1:4" x14ac:dyDescent="0.2">
      <c r="A135" s="46">
        <v>133</v>
      </c>
      <c r="B135" s="47" t="s">
        <v>159</v>
      </c>
      <c r="C135" s="53">
        <v>2.46</v>
      </c>
      <c r="D135" s="48" t="s">
        <v>20</v>
      </c>
    </row>
    <row r="136" spans="1:4" x14ac:dyDescent="0.2">
      <c r="A136" s="46">
        <v>134</v>
      </c>
      <c r="B136" s="47" t="s">
        <v>160</v>
      </c>
      <c r="C136" s="53">
        <v>7.68</v>
      </c>
      <c r="D136" s="48" t="s">
        <v>20</v>
      </c>
    </row>
    <row r="137" spans="1:4" x14ac:dyDescent="0.2">
      <c r="A137" s="46">
        <v>135</v>
      </c>
      <c r="B137" s="47" t="s">
        <v>161</v>
      </c>
      <c r="C137" s="53">
        <v>2</v>
      </c>
      <c r="D137" s="48" t="s">
        <v>20</v>
      </c>
    </row>
    <row r="138" spans="1:4" x14ac:dyDescent="0.2">
      <c r="A138" s="46">
        <v>136</v>
      </c>
      <c r="B138" s="47" t="s">
        <v>162</v>
      </c>
      <c r="C138" s="53">
        <v>2.23</v>
      </c>
      <c r="D138" s="48" t="s">
        <v>19</v>
      </c>
    </row>
    <row r="139" spans="1:4" x14ac:dyDescent="0.2">
      <c r="A139" s="46">
        <v>137</v>
      </c>
      <c r="B139" s="51" t="s">
        <v>163</v>
      </c>
      <c r="C139" s="53">
        <v>0.31</v>
      </c>
      <c r="D139" s="48" t="s">
        <v>19</v>
      </c>
    </row>
    <row r="140" spans="1:4" x14ac:dyDescent="0.2">
      <c r="A140" s="46">
        <v>138</v>
      </c>
      <c r="B140" s="51" t="s">
        <v>164</v>
      </c>
      <c r="C140" s="53">
        <v>0.83</v>
      </c>
      <c r="D140" s="48" t="s">
        <v>165</v>
      </c>
    </row>
    <row r="141" spans="1:4" x14ac:dyDescent="0.2">
      <c r="A141" s="46">
        <v>139</v>
      </c>
      <c r="B141" s="51" t="s">
        <v>166</v>
      </c>
      <c r="C141" s="53">
        <v>1.6</v>
      </c>
      <c r="D141" s="48" t="s">
        <v>19</v>
      </c>
    </row>
    <row r="142" spans="1:4" x14ac:dyDescent="0.2">
      <c r="A142" s="46">
        <v>140</v>
      </c>
      <c r="B142" s="51" t="s">
        <v>167</v>
      </c>
      <c r="C142" s="53">
        <v>1.6</v>
      </c>
      <c r="D142" s="48" t="s">
        <v>19</v>
      </c>
    </row>
    <row r="143" spans="1:4" x14ac:dyDescent="0.2">
      <c r="A143" s="46">
        <v>141</v>
      </c>
      <c r="B143" s="51" t="s">
        <v>168</v>
      </c>
      <c r="C143" s="53">
        <v>1.6</v>
      </c>
      <c r="D143" s="48" t="s">
        <v>19</v>
      </c>
    </row>
    <row r="144" spans="1:4" x14ac:dyDescent="0.2">
      <c r="A144" s="46">
        <v>142</v>
      </c>
      <c r="B144" s="51" t="s">
        <v>169</v>
      </c>
      <c r="C144" s="53">
        <v>1.6</v>
      </c>
      <c r="D144" s="48" t="s">
        <v>19</v>
      </c>
    </row>
    <row r="145" spans="1:4" x14ac:dyDescent="0.2">
      <c r="A145" s="46">
        <v>143</v>
      </c>
      <c r="B145" s="47" t="s">
        <v>170</v>
      </c>
      <c r="C145" s="53">
        <v>6.12</v>
      </c>
      <c r="D145" s="48" t="s">
        <v>19</v>
      </c>
    </row>
    <row r="146" spans="1:4" x14ac:dyDescent="0.2">
      <c r="A146" s="46">
        <v>144</v>
      </c>
      <c r="B146" s="47" t="s">
        <v>171</v>
      </c>
      <c r="C146" s="53">
        <v>6.12</v>
      </c>
      <c r="D146" s="48" t="s">
        <v>19</v>
      </c>
    </row>
    <row r="147" spans="1:4" x14ac:dyDescent="0.2">
      <c r="A147" s="46">
        <v>145</v>
      </c>
      <c r="B147" s="51" t="s">
        <v>172</v>
      </c>
      <c r="C147" s="53">
        <v>6.12</v>
      </c>
      <c r="D147" s="48" t="s">
        <v>19</v>
      </c>
    </row>
    <row r="148" spans="1:4" x14ac:dyDescent="0.2">
      <c r="A148" s="46">
        <v>146</v>
      </c>
      <c r="B148" s="47" t="s">
        <v>173</v>
      </c>
      <c r="C148" s="53">
        <v>6.12</v>
      </c>
      <c r="D148" s="48" t="s">
        <v>19</v>
      </c>
    </row>
    <row r="149" spans="1:4" x14ac:dyDescent="0.2">
      <c r="A149" s="46">
        <v>147</v>
      </c>
      <c r="B149" s="47" t="s">
        <v>174</v>
      </c>
      <c r="C149" s="53">
        <v>57.65</v>
      </c>
      <c r="D149" s="48" t="s">
        <v>20</v>
      </c>
    </row>
    <row r="150" spans="1:4" ht="31.5" x14ac:dyDescent="0.2">
      <c r="A150" s="46">
        <v>148</v>
      </c>
      <c r="B150" s="47" t="s">
        <v>175</v>
      </c>
      <c r="C150" s="53">
        <v>13.99</v>
      </c>
      <c r="D150" s="48" t="s">
        <v>20</v>
      </c>
    </row>
    <row r="151" spans="1:4" x14ac:dyDescent="0.2">
      <c r="A151" s="46">
        <v>149</v>
      </c>
      <c r="B151" s="47" t="s">
        <v>176</v>
      </c>
      <c r="C151" s="53">
        <v>0.45</v>
      </c>
      <c r="D151" s="48" t="s">
        <v>19</v>
      </c>
    </row>
    <row r="152" spans="1:4" x14ac:dyDescent="0.2">
      <c r="A152" s="46">
        <v>150</v>
      </c>
      <c r="B152" s="47" t="s">
        <v>177</v>
      </c>
      <c r="C152" s="53">
        <v>0.45</v>
      </c>
      <c r="D152" s="48" t="s">
        <v>19</v>
      </c>
    </row>
    <row r="153" spans="1:4" x14ac:dyDescent="0.2">
      <c r="A153" s="46">
        <v>151</v>
      </c>
      <c r="B153" s="47" t="s">
        <v>178</v>
      </c>
      <c r="C153" s="53">
        <v>0.45</v>
      </c>
      <c r="D153" s="48" t="s">
        <v>19</v>
      </c>
    </row>
    <row r="154" spans="1:4" x14ac:dyDescent="0.2">
      <c r="A154" s="46">
        <v>152</v>
      </c>
      <c r="B154" s="47" t="s">
        <v>179</v>
      </c>
      <c r="C154" s="53">
        <v>0.45</v>
      </c>
      <c r="D154" s="48" t="s">
        <v>19</v>
      </c>
    </row>
    <row r="155" spans="1:4" x14ac:dyDescent="0.2">
      <c r="A155" s="46">
        <v>153</v>
      </c>
      <c r="B155" s="49" t="s">
        <v>180</v>
      </c>
      <c r="C155" s="53">
        <v>1.02</v>
      </c>
      <c r="D155" s="48" t="s">
        <v>19</v>
      </c>
    </row>
    <row r="156" spans="1:4" ht="31.5" x14ac:dyDescent="0.2">
      <c r="A156" s="46">
        <v>154</v>
      </c>
      <c r="B156" s="49" t="s">
        <v>181</v>
      </c>
      <c r="C156" s="53">
        <v>5.57</v>
      </c>
      <c r="D156" s="48" t="s">
        <v>19</v>
      </c>
    </row>
    <row r="157" spans="1:4" ht="31.5" x14ac:dyDescent="0.2">
      <c r="A157" s="46">
        <v>155</v>
      </c>
      <c r="B157" s="49" t="s">
        <v>182</v>
      </c>
      <c r="C157" s="53">
        <v>93.64</v>
      </c>
      <c r="D157" s="48" t="s">
        <v>19</v>
      </c>
    </row>
    <row r="158" spans="1:4" x14ac:dyDescent="0.2">
      <c r="A158" s="46">
        <v>156</v>
      </c>
      <c r="B158" s="49" t="s">
        <v>183</v>
      </c>
      <c r="C158" s="53">
        <v>172.54</v>
      </c>
      <c r="D158" s="48" t="s">
        <v>19</v>
      </c>
    </row>
    <row r="159" spans="1:4" x14ac:dyDescent="0.2">
      <c r="A159" s="46">
        <v>157</v>
      </c>
      <c r="B159" s="49" t="s">
        <v>184</v>
      </c>
      <c r="C159" s="53">
        <v>118.48</v>
      </c>
      <c r="D159" s="48" t="s">
        <v>19</v>
      </c>
    </row>
    <row r="160" spans="1:4" x14ac:dyDescent="0.2">
      <c r="A160" s="46">
        <v>158</v>
      </c>
      <c r="B160" s="51" t="s">
        <v>185</v>
      </c>
      <c r="C160" s="53">
        <v>1.98</v>
      </c>
      <c r="D160" s="52" t="s">
        <v>20</v>
      </c>
    </row>
    <row r="161" spans="1:4" x14ac:dyDescent="0.2">
      <c r="A161" s="46">
        <v>159</v>
      </c>
      <c r="B161" s="51" t="s">
        <v>186</v>
      </c>
      <c r="C161" s="53">
        <v>1.47</v>
      </c>
      <c r="D161" s="52" t="s">
        <v>20</v>
      </c>
    </row>
    <row r="162" spans="1:4" x14ac:dyDescent="0.2">
      <c r="A162" s="46">
        <v>160</v>
      </c>
      <c r="B162" s="50" t="s">
        <v>187</v>
      </c>
      <c r="C162" s="53">
        <v>24.19</v>
      </c>
      <c r="D162" s="52" t="s">
        <v>20</v>
      </c>
    </row>
    <row r="163" spans="1:4" x14ac:dyDescent="0.2">
      <c r="A163" s="46">
        <v>161</v>
      </c>
      <c r="B163" s="51" t="s">
        <v>188</v>
      </c>
      <c r="C163" s="53">
        <v>0.61</v>
      </c>
      <c r="D163" s="48" t="s">
        <v>20</v>
      </c>
    </row>
    <row r="164" spans="1:4" x14ac:dyDescent="0.2">
      <c r="A164" s="46">
        <v>162</v>
      </c>
      <c r="B164" s="51" t="s">
        <v>189</v>
      </c>
      <c r="C164" s="53">
        <v>1.66</v>
      </c>
      <c r="D164" s="48" t="s">
        <v>20</v>
      </c>
    </row>
    <row r="165" spans="1:4" x14ac:dyDescent="0.2">
      <c r="A165" s="46">
        <v>163</v>
      </c>
      <c r="B165" s="47" t="s">
        <v>190</v>
      </c>
      <c r="C165" s="53">
        <v>22.78</v>
      </c>
      <c r="D165" s="48" t="s">
        <v>19</v>
      </c>
    </row>
    <row r="166" spans="1:4" x14ac:dyDescent="0.2">
      <c r="A166" s="46">
        <v>164</v>
      </c>
      <c r="B166" s="47" t="s">
        <v>191</v>
      </c>
      <c r="C166" s="53">
        <v>14.59</v>
      </c>
      <c r="D166" s="48" t="s">
        <v>20</v>
      </c>
    </row>
    <row r="167" spans="1:4" x14ac:dyDescent="0.2">
      <c r="A167" s="46">
        <v>165</v>
      </c>
      <c r="B167" s="47" t="s">
        <v>192</v>
      </c>
      <c r="C167" s="53">
        <v>14.59</v>
      </c>
      <c r="D167" s="48" t="s">
        <v>20</v>
      </c>
    </row>
    <row r="168" spans="1:4" x14ac:dyDescent="0.2">
      <c r="A168" s="46">
        <v>166</v>
      </c>
      <c r="B168" s="47" t="s">
        <v>193</v>
      </c>
      <c r="C168" s="53">
        <v>14.59</v>
      </c>
      <c r="D168" s="48" t="s">
        <v>20</v>
      </c>
    </row>
    <row r="169" spans="1:4" x14ac:dyDescent="0.2">
      <c r="A169" s="46">
        <v>167</v>
      </c>
      <c r="B169" s="47" t="s">
        <v>194</v>
      </c>
      <c r="C169" s="53">
        <v>14.59</v>
      </c>
      <c r="D169" s="48" t="s">
        <v>20</v>
      </c>
    </row>
    <row r="170" spans="1:4" x14ac:dyDescent="0.2">
      <c r="A170" s="46">
        <v>168</v>
      </c>
      <c r="B170" s="47" t="s">
        <v>195</v>
      </c>
      <c r="C170" s="53">
        <v>14.59</v>
      </c>
      <c r="D170" s="48" t="s">
        <v>20</v>
      </c>
    </row>
    <row r="171" spans="1:4" x14ac:dyDescent="0.2">
      <c r="A171" s="46">
        <v>169</v>
      </c>
      <c r="B171" s="47" t="s">
        <v>196</v>
      </c>
      <c r="C171" s="53">
        <v>108.8</v>
      </c>
      <c r="D171" s="48" t="s">
        <v>20</v>
      </c>
    </row>
    <row r="172" spans="1:4" x14ac:dyDescent="0.2">
      <c r="A172" s="46">
        <v>170</v>
      </c>
      <c r="B172" s="47" t="s">
        <v>197</v>
      </c>
      <c r="C172" s="53">
        <v>62.71</v>
      </c>
      <c r="D172" s="48" t="s">
        <v>20</v>
      </c>
    </row>
    <row r="173" spans="1:4" x14ac:dyDescent="0.2">
      <c r="A173" s="46">
        <v>171</v>
      </c>
      <c r="B173" s="47" t="s">
        <v>198</v>
      </c>
      <c r="C173" s="53">
        <v>15.74</v>
      </c>
      <c r="D173" s="48" t="s">
        <v>20</v>
      </c>
    </row>
    <row r="174" spans="1:4" x14ac:dyDescent="0.2">
      <c r="A174" s="46">
        <v>172</v>
      </c>
      <c r="B174" s="47" t="s">
        <v>199</v>
      </c>
      <c r="C174" s="53">
        <v>39.68</v>
      </c>
      <c r="D174" s="48" t="s">
        <v>20</v>
      </c>
    </row>
    <row r="175" spans="1:4" x14ac:dyDescent="0.2">
      <c r="A175" s="46">
        <v>173</v>
      </c>
      <c r="B175" s="47" t="s">
        <v>200</v>
      </c>
      <c r="C175" s="53">
        <v>39.68</v>
      </c>
      <c r="D175" s="48" t="s">
        <v>20</v>
      </c>
    </row>
    <row r="176" spans="1:4" x14ac:dyDescent="0.2">
      <c r="A176" s="46">
        <v>174</v>
      </c>
      <c r="B176" s="47" t="s">
        <v>201</v>
      </c>
      <c r="C176" s="53">
        <v>39.68</v>
      </c>
      <c r="D176" s="48" t="s">
        <v>20</v>
      </c>
    </row>
    <row r="177" spans="1:4" x14ac:dyDescent="0.2">
      <c r="A177" s="46">
        <v>175</v>
      </c>
      <c r="B177" s="47" t="s">
        <v>202</v>
      </c>
      <c r="C177" s="53">
        <v>39.68</v>
      </c>
      <c r="D177" s="48" t="s">
        <v>20</v>
      </c>
    </row>
    <row r="178" spans="1:4" x14ac:dyDescent="0.2">
      <c r="A178" s="46">
        <v>176</v>
      </c>
      <c r="B178" s="47" t="s">
        <v>203</v>
      </c>
      <c r="C178" s="53">
        <v>39.68</v>
      </c>
      <c r="D178" s="48" t="s">
        <v>20</v>
      </c>
    </row>
    <row r="179" spans="1:4" x14ac:dyDescent="0.2">
      <c r="A179" s="46">
        <v>177</v>
      </c>
      <c r="B179" s="47" t="s">
        <v>204</v>
      </c>
      <c r="C179" s="53">
        <v>17</v>
      </c>
      <c r="D179" s="48" t="s">
        <v>20</v>
      </c>
    </row>
    <row r="180" spans="1:4" x14ac:dyDescent="0.2">
      <c r="A180" s="46">
        <v>178</v>
      </c>
      <c r="B180" s="51" t="s">
        <v>205</v>
      </c>
      <c r="C180" s="53">
        <v>14.35</v>
      </c>
      <c r="D180" s="48" t="s">
        <v>20</v>
      </c>
    </row>
    <row r="181" spans="1:4" x14ac:dyDescent="0.2">
      <c r="A181" s="46">
        <v>179</v>
      </c>
      <c r="B181" s="51" t="s">
        <v>206</v>
      </c>
      <c r="C181" s="53">
        <v>14.35</v>
      </c>
      <c r="D181" s="48" t="s">
        <v>20</v>
      </c>
    </row>
    <row r="182" spans="1:4" x14ac:dyDescent="0.2">
      <c r="A182" s="46">
        <v>180</v>
      </c>
      <c r="B182" s="51" t="s">
        <v>207</v>
      </c>
      <c r="C182" s="53">
        <v>14.35</v>
      </c>
      <c r="D182" s="48" t="s">
        <v>20</v>
      </c>
    </row>
    <row r="183" spans="1:4" x14ac:dyDescent="0.2">
      <c r="A183" s="46">
        <v>181</v>
      </c>
      <c r="B183" s="47" t="s">
        <v>208</v>
      </c>
      <c r="C183" s="53">
        <v>14.35</v>
      </c>
      <c r="D183" s="48" t="s">
        <v>20</v>
      </c>
    </row>
    <row r="184" spans="1:4" x14ac:dyDescent="0.2">
      <c r="A184" s="46">
        <v>182</v>
      </c>
      <c r="B184" s="47" t="s">
        <v>209</v>
      </c>
      <c r="C184" s="53">
        <v>12.03</v>
      </c>
      <c r="D184" s="48" t="s">
        <v>20</v>
      </c>
    </row>
    <row r="185" spans="1:4" x14ac:dyDescent="0.2">
      <c r="A185" s="46">
        <v>183</v>
      </c>
      <c r="B185" s="47" t="s">
        <v>210</v>
      </c>
      <c r="C185" s="53">
        <v>12.85</v>
      </c>
      <c r="D185" s="48" t="s">
        <v>20</v>
      </c>
    </row>
    <row r="186" spans="1:4" x14ac:dyDescent="0.2">
      <c r="A186" s="46">
        <v>184</v>
      </c>
      <c r="B186" s="51" t="s">
        <v>211</v>
      </c>
      <c r="C186" s="53">
        <v>22.77</v>
      </c>
      <c r="D186" s="48" t="s">
        <v>20</v>
      </c>
    </row>
    <row r="187" spans="1:4" x14ac:dyDescent="0.2">
      <c r="A187" s="46">
        <v>185</v>
      </c>
      <c r="B187" s="51" t="s">
        <v>212</v>
      </c>
      <c r="C187" s="53">
        <v>26.96</v>
      </c>
      <c r="D187" s="48" t="s">
        <v>20</v>
      </c>
    </row>
    <row r="188" spans="1:4" x14ac:dyDescent="0.2">
      <c r="A188" s="46">
        <v>186</v>
      </c>
      <c r="B188" s="51" t="s">
        <v>213</v>
      </c>
      <c r="C188" s="53">
        <v>48.64</v>
      </c>
      <c r="D188" s="48" t="s">
        <v>20</v>
      </c>
    </row>
    <row r="189" spans="1:4" x14ac:dyDescent="0.2">
      <c r="A189" s="46">
        <v>187</v>
      </c>
      <c r="B189" s="47" t="s">
        <v>214</v>
      </c>
      <c r="C189" s="53">
        <v>28.4</v>
      </c>
      <c r="D189" s="48" t="s">
        <v>20</v>
      </c>
    </row>
    <row r="190" spans="1:4" x14ac:dyDescent="0.2">
      <c r="A190" s="46">
        <v>188</v>
      </c>
      <c r="B190" s="47" t="s">
        <v>215</v>
      </c>
      <c r="C190" s="53">
        <v>45.29</v>
      </c>
      <c r="D190" s="48" t="s">
        <v>20</v>
      </c>
    </row>
    <row r="191" spans="1:4" x14ac:dyDescent="0.2">
      <c r="A191" s="46">
        <v>189</v>
      </c>
      <c r="B191" s="47" t="s">
        <v>216</v>
      </c>
      <c r="C191" s="53">
        <v>34.39</v>
      </c>
      <c r="D191" s="48" t="s">
        <v>20</v>
      </c>
    </row>
    <row r="192" spans="1:4" x14ac:dyDescent="0.2">
      <c r="A192" s="46">
        <v>190</v>
      </c>
      <c r="B192" s="47" t="s">
        <v>217</v>
      </c>
      <c r="C192" s="53">
        <v>36.42</v>
      </c>
      <c r="D192" s="48" t="s">
        <v>20</v>
      </c>
    </row>
    <row r="193" spans="1:4" x14ac:dyDescent="0.2">
      <c r="A193" s="46">
        <v>191</v>
      </c>
      <c r="B193" s="47" t="s">
        <v>218</v>
      </c>
      <c r="C193" s="53">
        <v>2.39</v>
      </c>
      <c r="D193" s="48" t="s">
        <v>20</v>
      </c>
    </row>
    <row r="194" spans="1:4" x14ac:dyDescent="0.2">
      <c r="A194" s="46">
        <v>192</v>
      </c>
      <c r="B194" s="47" t="s">
        <v>219</v>
      </c>
      <c r="C194" s="53">
        <v>2.68</v>
      </c>
      <c r="D194" s="48" t="s">
        <v>20</v>
      </c>
    </row>
    <row r="195" spans="1:4" x14ac:dyDescent="0.2">
      <c r="A195" s="46">
        <v>193</v>
      </c>
      <c r="B195" s="47" t="s">
        <v>220</v>
      </c>
      <c r="C195" s="53">
        <v>3.16</v>
      </c>
      <c r="D195" s="48" t="s">
        <v>20</v>
      </c>
    </row>
    <row r="196" spans="1:4" x14ac:dyDescent="0.2">
      <c r="A196" s="46">
        <v>194</v>
      </c>
      <c r="B196" s="47" t="s">
        <v>221</v>
      </c>
      <c r="C196" s="53">
        <v>4.03</v>
      </c>
      <c r="D196" s="48" t="s">
        <v>20</v>
      </c>
    </row>
    <row r="197" spans="1:4" x14ac:dyDescent="0.2">
      <c r="A197" s="46">
        <v>195</v>
      </c>
      <c r="B197" s="47" t="s">
        <v>222</v>
      </c>
      <c r="C197" s="53">
        <v>4.4800000000000004</v>
      </c>
      <c r="D197" s="48" t="s">
        <v>20</v>
      </c>
    </row>
    <row r="198" spans="1:4" x14ac:dyDescent="0.2">
      <c r="A198" s="46">
        <v>196</v>
      </c>
      <c r="B198" s="47" t="s">
        <v>223</v>
      </c>
      <c r="C198" s="53">
        <v>5.47</v>
      </c>
      <c r="D198" s="48" t="s">
        <v>20</v>
      </c>
    </row>
    <row r="199" spans="1:4" x14ac:dyDescent="0.2">
      <c r="A199" s="46">
        <v>197</v>
      </c>
      <c r="B199" s="47" t="s">
        <v>224</v>
      </c>
      <c r="C199" s="53">
        <v>5.68</v>
      </c>
      <c r="D199" s="48" t="s">
        <v>20</v>
      </c>
    </row>
    <row r="200" spans="1:4" x14ac:dyDescent="0.2">
      <c r="A200" s="46">
        <v>198</v>
      </c>
      <c r="B200" s="47" t="s">
        <v>225</v>
      </c>
      <c r="C200" s="53">
        <v>6.6</v>
      </c>
      <c r="D200" s="48" t="s">
        <v>20</v>
      </c>
    </row>
    <row r="201" spans="1:4" x14ac:dyDescent="0.2">
      <c r="A201" s="46">
        <v>199</v>
      </c>
      <c r="B201" s="47" t="s">
        <v>226</v>
      </c>
      <c r="C201" s="53">
        <v>10.8</v>
      </c>
      <c r="D201" s="48" t="s">
        <v>20</v>
      </c>
    </row>
    <row r="202" spans="1:4" x14ac:dyDescent="0.2">
      <c r="A202" s="46">
        <v>200</v>
      </c>
      <c r="B202" s="47" t="s">
        <v>227</v>
      </c>
      <c r="C202" s="53">
        <v>11.84</v>
      </c>
      <c r="D202" s="48" t="s">
        <v>20</v>
      </c>
    </row>
    <row r="203" spans="1:4" x14ac:dyDescent="0.2">
      <c r="A203" s="46">
        <v>201</v>
      </c>
      <c r="B203" s="47" t="s">
        <v>228</v>
      </c>
      <c r="C203" s="53">
        <v>3.84</v>
      </c>
      <c r="D203" s="48" t="s">
        <v>20</v>
      </c>
    </row>
    <row r="204" spans="1:4" x14ac:dyDescent="0.2">
      <c r="A204" s="46">
        <v>202</v>
      </c>
      <c r="B204" s="47" t="s">
        <v>229</v>
      </c>
      <c r="C204" s="53">
        <v>3.32</v>
      </c>
      <c r="D204" s="48" t="s">
        <v>20</v>
      </c>
    </row>
    <row r="205" spans="1:4" x14ac:dyDescent="0.2">
      <c r="A205" s="46">
        <v>203</v>
      </c>
      <c r="B205" s="47" t="s">
        <v>230</v>
      </c>
      <c r="C205" s="53">
        <v>7.68</v>
      </c>
      <c r="D205" s="48" t="s">
        <v>20</v>
      </c>
    </row>
    <row r="206" spans="1:4" x14ac:dyDescent="0.2">
      <c r="A206" s="46">
        <v>204</v>
      </c>
      <c r="B206" s="47" t="s">
        <v>231</v>
      </c>
      <c r="C206" s="53">
        <v>83.78</v>
      </c>
      <c r="D206" s="48" t="s">
        <v>20</v>
      </c>
    </row>
    <row r="207" spans="1:4" x14ac:dyDescent="0.2">
      <c r="A207" s="46">
        <v>205</v>
      </c>
      <c r="B207" s="51" t="s">
        <v>232</v>
      </c>
      <c r="C207" s="53">
        <v>3.15</v>
      </c>
      <c r="D207" s="48" t="s">
        <v>20</v>
      </c>
    </row>
    <row r="208" spans="1:4" x14ac:dyDescent="0.2">
      <c r="A208" s="46">
        <v>206</v>
      </c>
      <c r="B208" s="47" t="s">
        <v>233</v>
      </c>
      <c r="C208" s="53">
        <v>1.83</v>
      </c>
      <c r="D208" s="48" t="s">
        <v>20</v>
      </c>
    </row>
    <row r="209" spans="1:4" x14ac:dyDescent="0.2">
      <c r="A209" s="46">
        <v>207</v>
      </c>
      <c r="B209" s="47" t="s">
        <v>234</v>
      </c>
      <c r="C209" s="53">
        <v>1.34</v>
      </c>
      <c r="D209" s="48" t="s">
        <v>20</v>
      </c>
    </row>
    <row r="210" spans="1:4" x14ac:dyDescent="0.2">
      <c r="A210" s="46">
        <v>208</v>
      </c>
      <c r="B210" s="51" t="s">
        <v>235</v>
      </c>
      <c r="C210" s="53">
        <v>73.599999999999994</v>
      </c>
      <c r="D210" s="48" t="s">
        <v>20</v>
      </c>
    </row>
    <row r="211" spans="1:4" x14ac:dyDescent="0.2">
      <c r="A211" s="46">
        <v>209</v>
      </c>
      <c r="B211" s="51" t="s">
        <v>236</v>
      </c>
      <c r="C211" s="53">
        <v>1.56</v>
      </c>
      <c r="D211" s="48" t="s">
        <v>20</v>
      </c>
    </row>
    <row r="212" spans="1:4" x14ac:dyDescent="0.2">
      <c r="A212" s="46">
        <v>210</v>
      </c>
      <c r="B212" s="47" t="s">
        <v>237</v>
      </c>
      <c r="C212" s="53">
        <v>0.87</v>
      </c>
      <c r="D212" s="48" t="s">
        <v>19</v>
      </c>
    </row>
    <row r="213" spans="1:4" x14ac:dyDescent="0.2">
      <c r="A213" s="46">
        <v>211</v>
      </c>
      <c r="B213" s="47" t="s">
        <v>238</v>
      </c>
      <c r="C213" s="53">
        <v>0.99</v>
      </c>
      <c r="D213" s="48" t="s">
        <v>19</v>
      </c>
    </row>
    <row r="214" spans="1:4" x14ac:dyDescent="0.2">
      <c r="A214" s="46">
        <v>212</v>
      </c>
      <c r="B214" s="47" t="s">
        <v>239</v>
      </c>
      <c r="C214" s="53">
        <v>1.22</v>
      </c>
      <c r="D214" s="48" t="s">
        <v>19</v>
      </c>
    </row>
    <row r="215" spans="1:4" x14ac:dyDescent="0.2">
      <c r="A215" s="46">
        <v>213</v>
      </c>
      <c r="B215" s="47" t="s">
        <v>240</v>
      </c>
      <c r="C215" s="53">
        <v>6.21</v>
      </c>
      <c r="D215" s="48" t="s">
        <v>19</v>
      </c>
    </row>
    <row r="216" spans="1:4" x14ac:dyDescent="0.2">
      <c r="A216" s="46">
        <v>214</v>
      </c>
      <c r="B216" s="51" t="s">
        <v>241</v>
      </c>
      <c r="C216" s="53">
        <v>1.18</v>
      </c>
      <c r="D216" s="48" t="s">
        <v>19</v>
      </c>
    </row>
    <row r="217" spans="1:4" x14ac:dyDescent="0.2">
      <c r="A217" s="46">
        <v>215</v>
      </c>
      <c r="B217" s="47" t="s">
        <v>242</v>
      </c>
      <c r="C217" s="53">
        <v>6.12</v>
      </c>
      <c r="D217" s="48" t="s">
        <v>19</v>
      </c>
    </row>
    <row r="218" spans="1:4" x14ac:dyDescent="0.2">
      <c r="A218" s="46">
        <v>216</v>
      </c>
      <c r="B218" s="47" t="s">
        <v>243</v>
      </c>
      <c r="C218" s="53">
        <v>4.22</v>
      </c>
      <c r="D218" s="48" t="s">
        <v>19</v>
      </c>
    </row>
    <row r="219" spans="1:4" x14ac:dyDescent="0.2">
      <c r="A219" s="46">
        <v>217</v>
      </c>
      <c r="B219" s="49" t="s">
        <v>244</v>
      </c>
      <c r="C219" s="53">
        <v>2.75</v>
      </c>
      <c r="D219" s="48" t="s">
        <v>19</v>
      </c>
    </row>
    <row r="220" spans="1:4" x14ac:dyDescent="0.2">
      <c r="A220" s="46">
        <v>218</v>
      </c>
      <c r="B220" s="49" t="s">
        <v>245</v>
      </c>
      <c r="C220" s="53">
        <v>10.74</v>
      </c>
      <c r="D220" s="48" t="s">
        <v>19</v>
      </c>
    </row>
    <row r="221" spans="1:4" x14ac:dyDescent="0.2">
      <c r="A221" s="46">
        <v>219</v>
      </c>
      <c r="B221" s="47" t="s">
        <v>246</v>
      </c>
      <c r="C221" s="53">
        <v>3.33</v>
      </c>
      <c r="D221" s="48" t="s">
        <v>19</v>
      </c>
    </row>
    <row r="222" spans="1:4" x14ac:dyDescent="0.2">
      <c r="A222" s="46">
        <v>220</v>
      </c>
      <c r="B222" s="49" t="s">
        <v>247</v>
      </c>
      <c r="C222" s="53">
        <v>6</v>
      </c>
      <c r="D222" s="48" t="s">
        <v>19</v>
      </c>
    </row>
    <row r="223" spans="1:4" x14ac:dyDescent="0.2">
      <c r="A223" s="46">
        <v>221</v>
      </c>
      <c r="B223" s="49" t="s">
        <v>248</v>
      </c>
      <c r="C223" s="53">
        <v>1.54</v>
      </c>
      <c r="D223" s="48" t="s">
        <v>19</v>
      </c>
    </row>
    <row r="224" spans="1:4" x14ac:dyDescent="0.2">
      <c r="A224" s="46">
        <v>222</v>
      </c>
      <c r="B224" s="49" t="s">
        <v>249</v>
      </c>
      <c r="C224" s="53">
        <v>0.46</v>
      </c>
      <c r="D224" s="48" t="s">
        <v>19</v>
      </c>
    </row>
    <row r="225" spans="1:4" x14ac:dyDescent="0.2">
      <c r="A225" s="46">
        <v>223</v>
      </c>
      <c r="B225" s="51" t="s">
        <v>250</v>
      </c>
      <c r="C225" s="53">
        <v>0.99</v>
      </c>
      <c r="D225" s="48" t="s">
        <v>19</v>
      </c>
    </row>
    <row r="226" spans="1:4" x14ac:dyDescent="0.2">
      <c r="A226" s="46">
        <v>224</v>
      </c>
      <c r="B226" s="51" t="s">
        <v>251</v>
      </c>
      <c r="C226" s="53">
        <v>5.63</v>
      </c>
      <c r="D226" s="48" t="s">
        <v>19</v>
      </c>
    </row>
    <row r="227" spans="1:4" x14ac:dyDescent="0.2">
      <c r="A227" s="46">
        <v>225</v>
      </c>
      <c r="B227" s="47" t="s">
        <v>252</v>
      </c>
      <c r="C227" s="53">
        <v>3.78</v>
      </c>
      <c r="D227" s="48" t="s">
        <v>19</v>
      </c>
    </row>
    <row r="228" spans="1:4" x14ac:dyDescent="0.2">
      <c r="A228" s="46">
        <v>226</v>
      </c>
      <c r="B228" s="51" t="s">
        <v>253</v>
      </c>
      <c r="C228" s="53">
        <v>3.78</v>
      </c>
      <c r="D228" s="48" t="s">
        <v>19</v>
      </c>
    </row>
    <row r="229" spans="1:4" x14ac:dyDescent="0.2">
      <c r="A229" s="46">
        <v>227</v>
      </c>
      <c r="B229" s="50" t="s">
        <v>254</v>
      </c>
      <c r="C229" s="53">
        <v>48.64</v>
      </c>
      <c r="D229" s="48" t="s">
        <v>19</v>
      </c>
    </row>
    <row r="230" spans="1:4" x14ac:dyDescent="0.2">
      <c r="A230" s="46">
        <v>228</v>
      </c>
      <c r="B230" s="51" t="s">
        <v>255</v>
      </c>
      <c r="C230" s="53">
        <v>3.26</v>
      </c>
      <c r="D230" s="48" t="s">
        <v>19</v>
      </c>
    </row>
    <row r="231" spans="1:4" x14ac:dyDescent="0.2">
      <c r="A231" s="46">
        <v>229</v>
      </c>
      <c r="B231" s="47" t="s">
        <v>256</v>
      </c>
      <c r="C231" s="53">
        <v>7.94</v>
      </c>
      <c r="D231" s="48" t="s">
        <v>20</v>
      </c>
    </row>
    <row r="232" spans="1:4" x14ac:dyDescent="0.2">
      <c r="A232" s="46">
        <v>230</v>
      </c>
      <c r="B232" s="47" t="s">
        <v>257</v>
      </c>
      <c r="C232" s="53">
        <v>5.12</v>
      </c>
      <c r="D232" s="48" t="s">
        <v>20</v>
      </c>
    </row>
    <row r="233" spans="1:4" x14ac:dyDescent="0.2">
      <c r="A233" s="46">
        <v>231</v>
      </c>
      <c r="B233" s="51" t="s">
        <v>258</v>
      </c>
      <c r="C233" s="53">
        <v>4.67</v>
      </c>
      <c r="D233" s="48" t="s">
        <v>20</v>
      </c>
    </row>
    <row r="234" spans="1:4" x14ac:dyDescent="0.2">
      <c r="A234" s="46">
        <v>232</v>
      </c>
      <c r="B234" s="51" t="s">
        <v>259</v>
      </c>
      <c r="C234" s="53">
        <v>15.1</v>
      </c>
      <c r="D234" s="48" t="s">
        <v>20</v>
      </c>
    </row>
    <row r="235" spans="1:4" x14ac:dyDescent="0.2">
      <c r="A235" s="46">
        <v>233</v>
      </c>
      <c r="B235" s="51" t="s">
        <v>260</v>
      </c>
      <c r="C235" s="53">
        <v>26.37</v>
      </c>
      <c r="D235" s="48" t="s">
        <v>20</v>
      </c>
    </row>
    <row r="236" spans="1:4" x14ac:dyDescent="0.2">
      <c r="A236" s="46">
        <v>234</v>
      </c>
      <c r="B236" s="47" t="s">
        <v>261</v>
      </c>
      <c r="C236" s="53">
        <v>5.25</v>
      </c>
      <c r="D236" s="48" t="s">
        <v>20</v>
      </c>
    </row>
    <row r="237" spans="1:4" x14ac:dyDescent="0.2">
      <c r="A237" s="46">
        <v>235</v>
      </c>
      <c r="B237" s="47" t="s">
        <v>262</v>
      </c>
      <c r="C237" s="53">
        <v>20.36</v>
      </c>
      <c r="D237" s="48" t="s">
        <v>20</v>
      </c>
    </row>
    <row r="238" spans="1:4" ht="47.25" x14ac:dyDescent="0.2">
      <c r="A238" s="46">
        <v>236</v>
      </c>
      <c r="B238" s="47" t="s">
        <v>422</v>
      </c>
      <c r="C238" s="53">
        <v>35.840000000000003</v>
      </c>
      <c r="D238" s="48" t="s">
        <v>20</v>
      </c>
    </row>
    <row r="239" spans="1:4" ht="47.25" x14ac:dyDescent="0.2">
      <c r="A239" s="46">
        <v>237</v>
      </c>
      <c r="B239" s="47" t="s">
        <v>263</v>
      </c>
      <c r="C239" s="53">
        <v>11.2</v>
      </c>
      <c r="D239" s="48" t="s">
        <v>20</v>
      </c>
    </row>
    <row r="240" spans="1:4" x14ac:dyDescent="0.2">
      <c r="A240" s="46">
        <v>238</v>
      </c>
      <c r="B240" s="51" t="s">
        <v>264</v>
      </c>
      <c r="C240" s="53">
        <v>15.36</v>
      </c>
      <c r="D240" s="48" t="s">
        <v>20</v>
      </c>
    </row>
    <row r="241" spans="1:4" x14ac:dyDescent="0.2">
      <c r="A241" s="46">
        <v>239</v>
      </c>
      <c r="B241" s="47" t="s">
        <v>265</v>
      </c>
      <c r="C241" s="53">
        <v>17.920000000000002</v>
      </c>
      <c r="D241" s="48" t="s">
        <v>20</v>
      </c>
    </row>
    <row r="242" spans="1:4" x14ac:dyDescent="0.2">
      <c r="A242" s="46">
        <v>240</v>
      </c>
      <c r="B242" s="47" t="s">
        <v>266</v>
      </c>
      <c r="C242" s="53">
        <v>24.32</v>
      </c>
      <c r="D242" s="48" t="s">
        <v>20</v>
      </c>
    </row>
    <row r="243" spans="1:4" x14ac:dyDescent="0.2">
      <c r="A243" s="46">
        <v>241</v>
      </c>
      <c r="B243" s="51" t="s">
        <v>267</v>
      </c>
      <c r="C243" s="53">
        <v>16.64</v>
      </c>
      <c r="D243" s="48" t="s">
        <v>20</v>
      </c>
    </row>
    <row r="244" spans="1:4" x14ac:dyDescent="0.2">
      <c r="A244" s="46">
        <v>242</v>
      </c>
      <c r="B244" s="47" t="s">
        <v>268</v>
      </c>
      <c r="C244" s="53">
        <v>19.2</v>
      </c>
      <c r="D244" s="48" t="s">
        <v>20</v>
      </c>
    </row>
    <row r="245" spans="1:4" x14ac:dyDescent="0.2">
      <c r="A245" s="46">
        <v>243</v>
      </c>
      <c r="B245" s="47" t="s">
        <v>269</v>
      </c>
      <c r="C245" s="53">
        <v>33.28</v>
      </c>
      <c r="D245" s="48" t="s">
        <v>20</v>
      </c>
    </row>
    <row r="246" spans="1:4" x14ac:dyDescent="0.2">
      <c r="A246" s="46">
        <v>244</v>
      </c>
      <c r="B246" s="47" t="s">
        <v>270</v>
      </c>
      <c r="C246" s="53">
        <v>16.64</v>
      </c>
      <c r="D246" s="48" t="s">
        <v>20</v>
      </c>
    </row>
    <row r="247" spans="1:4" x14ac:dyDescent="0.2">
      <c r="A247" s="46">
        <v>245</v>
      </c>
      <c r="B247" s="47" t="s">
        <v>271</v>
      </c>
      <c r="C247" s="53">
        <v>19.2</v>
      </c>
      <c r="D247" s="48" t="s">
        <v>20</v>
      </c>
    </row>
    <row r="248" spans="1:4" x14ac:dyDescent="0.2">
      <c r="A248" s="46">
        <v>246</v>
      </c>
      <c r="B248" s="47" t="s">
        <v>272</v>
      </c>
      <c r="C248" s="53">
        <v>34.43</v>
      </c>
      <c r="D248" s="48" t="s">
        <v>20</v>
      </c>
    </row>
    <row r="249" spans="1:4" x14ac:dyDescent="0.2">
      <c r="A249" s="46">
        <v>247</v>
      </c>
      <c r="B249" s="47" t="s">
        <v>273</v>
      </c>
      <c r="C249" s="53">
        <v>3.2</v>
      </c>
      <c r="D249" s="48" t="s">
        <v>20</v>
      </c>
    </row>
    <row r="250" spans="1:4" x14ac:dyDescent="0.2">
      <c r="A250" s="46">
        <v>248</v>
      </c>
      <c r="B250" s="47" t="s">
        <v>274</v>
      </c>
      <c r="C250" s="53">
        <v>11.26</v>
      </c>
      <c r="D250" s="48" t="s">
        <v>20</v>
      </c>
    </row>
    <row r="251" spans="1:4" ht="31.5" x14ac:dyDescent="0.2">
      <c r="A251" s="46">
        <v>249</v>
      </c>
      <c r="B251" s="47" t="s">
        <v>275</v>
      </c>
      <c r="C251" s="53">
        <v>7.68</v>
      </c>
      <c r="D251" s="48" t="s">
        <v>19</v>
      </c>
    </row>
    <row r="252" spans="1:4" x14ac:dyDescent="0.2">
      <c r="A252" s="46">
        <v>250</v>
      </c>
      <c r="B252" s="47" t="s">
        <v>276</v>
      </c>
      <c r="C252" s="53">
        <v>30.08</v>
      </c>
      <c r="D252" s="48" t="s">
        <v>20</v>
      </c>
    </row>
    <row r="253" spans="1:4" x14ac:dyDescent="0.2">
      <c r="A253" s="46">
        <v>251</v>
      </c>
      <c r="B253" s="47" t="s">
        <v>277</v>
      </c>
      <c r="C253" s="53">
        <v>5.36</v>
      </c>
      <c r="D253" s="48" t="s">
        <v>19</v>
      </c>
    </row>
    <row r="254" spans="1:4" x14ac:dyDescent="0.2">
      <c r="A254" s="46">
        <v>252</v>
      </c>
      <c r="B254" s="47" t="s">
        <v>278</v>
      </c>
      <c r="C254" s="53">
        <v>5.36</v>
      </c>
      <c r="D254" s="48" t="s">
        <v>19</v>
      </c>
    </row>
    <row r="255" spans="1:4" x14ac:dyDescent="0.2">
      <c r="A255" s="46">
        <v>253</v>
      </c>
      <c r="B255" s="47" t="s">
        <v>279</v>
      </c>
      <c r="C255" s="53">
        <v>5.36</v>
      </c>
      <c r="D255" s="48" t="s">
        <v>19</v>
      </c>
    </row>
    <row r="256" spans="1:4" x14ac:dyDescent="0.2">
      <c r="A256" s="46">
        <v>254</v>
      </c>
      <c r="B256" s="47" t="s">
        <v>280</v>
      </c>
      <c r="C256" s="53">
        <v>5.36</v>
      </c>
      <c r="D256" s="48" t="s">
        <v>19</v>
      </c>
    </row>
    <row r="257" spans="1:4" x14ac:dyDescent="0.2">
      <c r="A257" s="46">
        <v>255</v>
      </c>
      <c r="B257" s="47" t="s">
        <v>281</v>
      </c>
      <c r="C257" s="53">
        <v>5.36</v>
      </c>
      <c r="D257" s="48" t="s">
        <v>19</v>
      </c>
    </row>
    <row r="258" spans="1:4" x14ac:dyDescent="0.2">
      <c r="A258" s="46">
        <v>256</v>
      </c>
      <c r="B258" s="47" t="s">
        <v>282</v>
      </c>
      <c r="C258" s="53">
        <v>5.36</v>
      </c>
      <c r="D258" s="48" t="s">
        <v>19</v>
      </c>
    </row>
    <row r="259" spans="1:4" x14ac:dyDescent="0.2">
      <c r="A259" s="46">
        <v>257</v>
      </c>
      <c r="B259" s="47" t="s">
        <v>283</v>
      </c>
      <c r="C259" s="53">
        <v>5.36</v>
      </c>
      <c r="D259" s="48" t="s">
        <v>19</v>
      </c>
    </row>
    <row r="260" spans="1:4" x14ac:dyDescent="0.2">
      <c r="A260" s="46">
        <v>258</v>
      </c>
      <c r="B260" s="47" t="s">
        <v>284</v>
      </c>
      <c r="C260" s="53">
        <v>5.36</v>
      </c>
      <c r="D260" s="48" t="s">
        <v>19</v>
      </c>
    </row>
    <row r="261" spans="1:4" x14ac:dyDescent="0.2">
      <c r="A261" s="46">
        <v>259</v>
      </c>
      <c r="B261" s="47" t="s">
        <v>285</v>
      </c>
      <c r="C261" s="53">
        <v>5.36</v>
      </c>
      <c r="D261" s="48" t="s">
        <v>19</v>
      </c>
    </row>
    <row r="262" spans="1:4" x14ac:dyDescent="0.2">
      <c r="A262" s="46">
        <v>260</v>
      </c>
      <c r="B262" s="47" t="s">
        <v>286</v>
      </c>
      <c r="C262" s="53">
        <v>5.36</v>
      </c>
      <c r="D262" s="48" t="s">
        <v>19</v>
      </c>
    </row>
    <row r="263" spans="1:4" x14ac:dyDescent="0.2">
      <c r="A263" s="46">
        <v>261</v>
      </c>
      <c r="B263" s="47" t="s">
        <v>287</v>
      </c>
      <c r="C263" s="53">
        <v>5.36</v>
      </c>
      <c r="D263" s="48" t="s">
        <v>19</v>
      </c>
    </row>
    <row r="264" spans="1:4" x14ac:dyDescent="0.2">
      <c r="A264" s="46">
        <v>262</v>
      </c>
      <c r="B264" s="47" t="s">
        <v>288</v>
      </c>
      <c r="C264" s="53">
        <v>5.36</v>
      </c>
      <c r="D264" s="48" t="s">
        <v>19</v>
      </c>
    </row>
    <row r="265" spans="1:4" x14ac:dyDescent="0.2">
      <c r="A265" s="46">
        <v>263</v>
      </c>
      <c r="B265" s="47" t="s">
        <v>289</v>
      </c>
      <c r="C265" s="53">
        <v>7.08</v>
      </c>
      <c r="D265" s="48" t="s">
        <v>19</v>
      </c>
    </row>
    <row r="266" spans="1:4" x14ac:dyDescent="0.2">
      <c r="A266" s="46">
        <v>264</v>
      </c>
      <c r="B266" s="47" t="s">
        <v>290</v>
      </c>
      <c r="C266" s="53">
        <v>7.64</v>
      </c>
      <c r="D266" s="48" t="s">
        <v>19</v>
      </c>
    </row>
    <row r="267" spans="1:4" x14ac:dyDescent="0.2">
      <c r="A267" s="46">
        <v>265</v>
      </c>
      <c r="B267" s="47" t="s">
        <v>291</v>
      </c>
      <c r="C267" s="53">
        <v>7.64</v>
      </c>
      <c r="D267" s="48" t="s">
        <v>19</v>
      </c>
    </row>
    <row r="268" spans="1:4" x14ac:dyDescent="0.2">
      <c r="A268" s="46">
        <v>266</v>
      </c>
      <c r="B268" s="47" t="s">
        <v>292</v>
      </c>
      <c r="C268" s="53">
        <v>7.64</v>
      </c>
      <c r="D268" s="48" t="s">
        <v>19</v>
      </c>
    </row>
    <row r="269" spans="1:4" x14ac:dyDescent="0.2">
      <c r="A269" s="46">
        <v>267</v>
      </c>
      <c r="B269" s="47" t="s">
        <v>293</v>
      </c>
      <c r="C269" s="53">
        <v>7.64</v>
      </c>
      <c r="D269" s="48" t="s">
        <v>19</v>
      </c>
    </row>
    <row r="270" spans="1:4" x14ac:dyDescent="0.2">
      <c r="A270" s="46">
        <v>268</v>
      </c>
      <c r="B270" s="47" t="s">
        <v>294</v>
      </c>
      <c r="C270" s="53">
        <v>7.64</v>
      </c>
      <c r="D270" s="48" t="s">
        <v>19</v>
      </c>
    </row>
    <row r="271" spans="1:4" x14ac:dyDescent="0.2">
      <c r="A271" s="46">
        <v>269</v>
      </c>
      <c r="B271" s="47" t="s">
        <v>295</v>
      </c>
      <c r="C271" s="53">
        <v>7.64</v>
      </c>
      <c r="D271" s="48" t="s">
        <v>19</v>
      </c>
    </row>
    <row r="272" spans="1:4" x14ac:dyDescent="0.2">
      <c r="A272" s="46">
        <v>270</v>
      </c>
      <c r="B272" s="51" t="s">
        <v>296</v>
      </c>
      <c r="C272" s="53">
        <v>7.64</v>
      </c>
      <c r="D272" s="48" t="s">
        <v>19</v>
      </c>
    </row>
    <row r="273" spans="1:4" x14ac:dyDescent="0.2">
      <c r="A273" s="46">
        <v>271</v>
      </c>
      <c r="B273" s="51" t="s">
        <v>297</v>
      </c>
      <c r="C273" s="53">
        <v>7.64</v>
      </c>
      <c r="D273" s="48" t="s">
        <v>19</v>
      </c>
    </row>
    <row r="274" spans="1:4" x14ac:dyDescent="0.2">
      <c r="A274" s="46">
        <v>272</v>
      </c>
      <c r="B274" s="51" t="s">
        <v>298</v>
      </c>
      <c r="C274" s="53">
        <v>1.1499999999999999</v>
      </c>
      <c r="D274" s="48" t="s">
        <v>19</v>
      </c>
    </row>
    <row r="275" spans="1:4" x14ac:dyDescent="0.2">
      <c r="A275" s="46">
        <v>273</v>
      </c>
      <c r="B275" s="51" t="s">
        <v>299</v>
      </c>
      <c r="C275" s="53">
        <v>1.1499999999999999</v>
      </c>
      <c r="D275" s="48" t="s">
        <v>19</v>
      </c>
    </row>
    <row r="276" spans="1:4" x14ac:dyDescent="0.2">
      <c r="A276" s="46">
        <v>274</v>
      </c>
      <c r="B276" s="51" t="s">
        <v>300</v>
      </c>
      <c r="C276" s="53">
        <v>1.1499999999999999</v>
      </c>
      <c r="D276" s="48" t="s">
        <v>19</v>
      </c>
    </row>
    <row r="277" spans="1:4" x14ac:dyDescent="0.2">
      <c r="A277" s="46">
        <v>275</v>
      </c>
      <c r="B277" s="51" t="s">
        <v>301</v>
      </c>
      <c r="C277" s="53">
        <v>1.1499999999999999</v>
      </c>
      <c r="D277" s="48" t="s">
        <v>19</v>
      </c>
    </row>
    <row r="278" spans="1:4" x14ac:dyDescent="0.2">
      <c r="A278" s="46">
        <v>276</v>
      </c>
      <c r="B278" s="51" t="s">
        <v>302</v>
      </c>
      <c r="C278" s="53">
        <v>1.1499999999999999</v>
      </c>
      <c r="D278" s="48" t="s">
        <v>19</v>
      </c>
    </row>
    <row r="279" spans="1:4" x14ac:dyDescent="0.2">
      <c r="A279" s="46">
        <v>277</v>
      </c>
      <c r="B279" s="51" t="s">
        <v>303</v>
      </c>
      <c r="C279" s="53">
        <v>1.1499999999999999</v>
      </c>
      <c r="D279" s="48" t="s">
        <v>19</v>
      </c>
    </row>
    <row r="280" spans="1:4" x14ac:dyDescent="0.2">
      <c r="A280" s="46">
        <v>278</v>
      </c>
      <c r="B280" s="51" t="s">
        <v>304</v>
      </c>
      <c r="C280" s="53">
        <v>1.1499999999999999</v>
      </c>
      <c r="D280" s="48" t="s">
        <v>19</v>
      </c>
    </row>
    <row r="281" spans="1:4" x14ac:dyDescent="0.2">
      <c r="A281" s="46">
        <v>279</v>
      </c>
      <c r="B281" s="47" t="s">
        <v>305</v>
      </c>
      <c r="C281" s="53">
        <v>1.1499999999999999</v>
      </c>
      <c r="D281" s="48" t="s">
        <v>19</v>
      </c>
    </row>
    <row r="282" spans="1:4" x14ac:dyDescent="0.2">
      <c r="A282" s="46">
        <v>280</v>
      </c>
      <c r="B282" s="47" t="s">
        <v>306</v>
      </c>
      <c r="C282" s="53">
        <v>1.1499999999999999</v>
      </c>
      <c r="D282" s="48" t="s">
        <v>19</v>
      </c>
    </row>
    <row r="283" spans="1:4" x14ac:dyDescent="0.2">
      <c r="A283" s="46">
        <v>281</v>
      </c>
      <c r="B283" s="47" t="s">
        <v>307</v>
      </c>
      <c r="C283" s="53">
        <v>0.67</v>
      </c>
      <c r="D283" s="48" t="s">
        <v>19</v>
      </c>
    </row>
    <row r="284" spans="1:4" x14ac:dyDescent="0.2">
      <c r="A284" s="46">
        <v>282</v>
      </c>
      <c r="B284" s="47" t="s">
        <v>308</v>
      </c>
      <c r="C284" s="53">
        <v>0.93</v>
      </c>
      <c r="D284" s="48" t="s">
        <v>19</v>
      </c>
    </row>
    <row r="285" spans="1:4" x14ac:dyDescent="0.2">
      <c r="A285" s="46">
        <v>283</v>
      </c>
      <c r="B285" s="47" t="s">
        <v>309</v>
      </c>
      <c r="C285" s="53">
        <v>5.26</v>
      </c>
      <c r="D285" s="48" t="s">
        <v>19</v>
      </c>
    </row>
    <row r="286" spans="1:4" x14ac:dyDescent="0.2">
      <c r="A286" s="46">
        <v>284</v>
      </c>
      <c r="B286" s="47" t="s">
        <v>310</v>
      </c>
      <c r="C286" s="53">
        <v>5.26</v>
      </c>
      <c r="D286" s="48" t="s">
        <v>19</v>
      </c>
    </row>
    <row r="287" spans="1:4" x14ac:dyDescent="0.2">
      <c r="A287" s="46">
        <v>285</v>
      </c>
      <c r="B287" s="47" t="s">
        <v>311</v>
      </c>
      <c r="C287" s="53">
        <v>5.26</v>
      </c>
      <c r="D287" s="48" t="s">
        <v>19</v>
      </c>
    </row>
    <row r="288" spans="1:4" x14ac:dyDescent="0.2">
      <c r="A288" s="46">
        <v>286</v>
      </c>
      <c r="B288" s="47" t="s">
        <v>312</v>
      </c>
      <c r="C288" s="53">
        <v>5.26</v>
      </c>
      <c r="D288" s="48" t="s">
        <v>19</v>
      </c>
    </row>
    <row r="289" spans="1:4" x14ac:dyDescent="0.2">
      <c r="A289" s="46">
        <v>287</v>
      </c>
      <c r="B289" s="47" t="s">
        <v>313</v>
      </c>
      <c r="C289" s="53">
        <v>6.14</v>
      </c>
      <c r="D289" s="48" t="s">
        <v>20</v>
      </c>
    </row>
    <row r="290" spans="1:4" x14ac:dyDescent="0.2">
      <c r="A290" s="46">
        <v>288</v>
      </c>
      <c r="B290" s="47" t="s">
        <v>314</v>
      </c>
      <c r="C290" s="53">
        <v>8.67</v>
      </c>
      <c r="D290" s="48" t="s">
        <v>20</v>
      </c>
    </row>
    <row r="291" spans="1:4" x14ac:dyDescent="0.2">
      <c r="A291" s="46">
        <v>289</v>
      </c>
      <c r="B291" s="47" t="s">
        <v>315</v>
      </c>
      <c r="C291" s="53">
        <v>4.16</v>
      </c>
      <c r="D291" s="48" t="s">
        <v>20</v>
      </c>
    </row>
    <row r="292" spans="1:4" x14ac:dyDescent="0.2">
      <c r="A292" s="46">
        <v>290</v>
      </c>
      <c r="B292" s="47" t="s">
        <v>316</v>
      </c>
      <c r="C292" s="53">
        <v>6.98</v>
      </c>
      <c r="D292" s="48" t="s">
        <v>20</v>
      </c>
    </row>
    <row r="293" spans="1:4" x14ac:dyDescent="0.2">
      <c r="A293" s="46">
        <v>291</v>
      </c>
      <c r="B293" s="50" t="s">
        <v>317</v>
      </c>
      <c r="C293" s="53">
        <v>3.65</v>
      </c>
      <c r="D293" s="48" t="s">
        <v>20</v>
      </c>
    </row>
    <row r="294" spans="1:4" x14ac:dyDescent="0.2">
      <c r="A294" s="46">
        <v>292</v>
      </c>
      <c r="B294" s="47" t="s">
        <v>318</v>
      </c>
      <c r="C294" s="53">
        <v>1.08</v>
      </c>
      <c r="D294" s="48" t="s">
        <v>19</v>
      </c>
    </row>
    <row r="295" spans="1:4" x14ac:dyDescent="0.2">
      <c r="A295" s="46">
        <v>293</v>
      </c>
      <c r="B295" s="49" t="s">
        <v>319</v>
      </c>
      <c r="C295" s="53">
        <v>1.47</v>
      </c>
      <c r="D295" s="48" t="s">
        <v>19</v>
      </c>
    </row>
    <row r="296" spans="1:4" x14ac:dyDescent="0.2">
      <c r="A296" s="46">
        <v>294</v>
      </c>
      <c r="B296" s="49" t="s">
        <v>320</v>
      </c>
      <c r="C296" s="53">
        <v>2.15</v>
      </c>
      <c r="D296" s="48" t="s">
        <v>19</v>
      </c>
    </row>
    <row r="297" spans="1:4" x14ac:dyDescent="0.2">
      <c r="A297" s="46">
        <v>295</v>
      </c>
      <c r="B297" s="49" t="s">
        <v>321</v>
      </c>
      <c r="C297" s="53">
        <v>22.91</v>
      </c>
      <c r="D297" s="48" t="s">
        <v>19</v>
      </c>
    </row>
    <row r="298" spans="1:4" x14ac:dyDescent="0.2">
      <c r="A298" s="46">
        <v>296</v>
      </c>
      <c r="B298" s="49" t="s">
        <v>322</v>
      </c>
      <c r="C298" s="53">
        <v>40.96</v>
      </c>
      <c r="D298" s="48" t="s">
        <v>19</v>
      </c>
    </row>
    <row r="299" spans="1:4" x14ac:dyDescent="0.2">
      <c r="A299" s="46">
        <v>297</v>
      </c>
      <c r="B299" s="49" t="s">
        <v>323</v>
      </c>
      <c r="C299" s="53">
        <v>7.94</v>
      </c>
      <c r="D299" s="48" t="s">
        <v>19</v>
      </c>
    </row>
    <row r="300" spans="1:4" x14ac:dyDescent="0.2">
      <c r="A300" s="46">
        <v>298</v>
      </c>
      <c r="B300" s="49" t="s">
        <v>324</v>
      </c>
      <c r="C300" s="53">
        <v>1.31</v>
      </c>
      <c r="D300" s="48" t="s">
        <v>19</v>
      </c>
    </row>
    <row r="301" spans="1:4" x14ac:dyDescent="0.2">
      <c r="A301" s="46">
        <v>299</v>
      </c>
      <c r="B301" s="47" t="s">
        <v>325</v>
      </c>
      <c r="C301" s="53">
        <v>16.649999999999999</v>
      </c>
      <c r="D301" s="48" t="s">
        <v>19</v>
      </c>
    </row>
    <row r="302" spans="1:4" x14ac:dyDescent="0.2">
      <c r="A302" s="46">
        <v>300</v>
      </c>
      <c r="B302" s="47" t="s">
        <v>326</v>
      </c>
      <c r="C302" s="53">
        <v>8.64</v>
      </c>
      <c r="D302" s="48" t="s">
        <v>19</v>
      </c>
    </row>
    <row r="303" spans="1:4" x14ac:dyDescent="0.2">
      <c r="A303" s="46">
        <v>301</v>
      </c>
      <c r="B303" s="47" t="s">
        <v>327</v>
      </c>
      <c r="C303" s="53">
        <v>8.64</v>
      </c>
      <c r="D303" s="48" t="s">
        <v>19</v>
      </c>
    </row>
    <row r="304" spans="1:4" x14ac:dyDescent="0.2">
      <c r="A304" s="46">
        <v>302</v>
      </c>
      <c r="B304" s="47" t="s">
        <v>328</v>
      </c>
      <c r="C304" s="53">
        <v>8.64</v>
      </c>
      <c r="D304" s="48" t="s">
        <v>19</v>
      </c>
    </row>
    <row r="305" spans="1:4" x14ac:dyDescent="0.2">
      <c r="A305" s="46">
        <v>303</v>
      </c>
      <c r="B305" s="47" t="s">
        <v>329</v>
      </c>
      <c r="C305" s="53">
        <v>8.64</v>
      </c>
      <c r="D305" s="48" t="s">
        <v>19</v>
      </c>
    </row>
    <row r="306" spans="1:4" x14ac:dyDescent="0.2">
      <c r="A306" s="46">
        <v>304</v>
      </c>
      <c r="B306" s="47" t="s">
        <v>330</v>
      </c>
      <c r="C306" s="53">
        <v>8.64</v>
      </c>
      <c r="D306" s="48" t="s">
        <v>19</v>
      </c>
    </row>
    <row r="307" spans="1:4" x14ac:dyDescent="0.2">
      <c r="A307" s="46">
        <v>305</v>
      </c>
      <c r="B307" s="47" t="s">
        <v>331</v>
      </c>
      <c r="C307" s="53">
        <v>3.24</v>
      </c>
      <c r="D307" s="48" t="s">
        <v>19</v>
      </c>
    </row>
    <row r="308" spans="1:4" x14ac:dyDescent="0.2">
      <c r="A308" s="46">
        <v>306</v>
      </c>
      <c r="B308" s="47" t="s">
        <v>332</v>
      </c>
      <c r="C308" s="53">
        <v>3.24</v>
      </c>
      <c r="D308" s="48" t="s">
        <v>19</v>
      </c>
    </row>
    <row r="309" spans="1:4" x14ac:dyDescent="0.2">
      <c r="A309" s="46">
        <v>307</v>
      </c>
      <c r="B309" s="47" t="s">
        <v>333</v>
      </c>
      <c r="C309" s="53">
        <v>3.24</v>
      </c>
      <c r="D309" s="48" t="s">
        <v>19</v>
      </c>
    </row>
    <row r="310" spans="1:4" x14ac:dyDescent="0.2">
      <c r="A310" s="46">
        <v>308</v>
      </c>
      <c r="B310" s="47" t="s">
        <v>334</v>
      </c>
      <c r="C310" s="53">
        <v>3.24</v>
      </c>
      <c r="D310" s="48" t="s">
        <v>19</v>
      </c>
    </row>
    <row r="311" spans="1:4" x14ac:dyDescent="0.2">
      <c r="A311" s="46">
        <v>309</v>
      </c>
      <c r="B311" s="47" t="s">
        <v>335</v>
      </c>
      <c r="C311" s="53">
        <v>3.24</v>
      </c>
      <c r="D311" s="48" t="s">
        <v>19</v>
      </c>
    </row>
    <row r="312" spans="1:4" x14ac:dyDescent="0.2">
      <c r="A312" s="46">
        <v>310</v>
      </c>
      <c r="B312" s="51" t="s">
        <v>336</v>
      </c>
      <c r="C312" s="53">
        <v>2.0499999999999998</v>
      </c>
      <c r="D312" s="48" t="s">
        <v>19</v>
      </c>
    </row>
    <row r="313" spans="1:4" ht="31.5" x14ac:dyDescent="0.2">
      <c r="A313" s="46">
        <v>311</v>
      </c>
      <c r="B313" s="47" t="s">
        <v>337</v>
      </c>
      <c r="C313" s="53">
        <v>2.4300000000000002</v>
      </c>
      <c r="D313" s="48" t="s">
        <v>20</v>
      </c>
    </row>
    <row r="314" spans="1:4" x14ac:dyDescent="0.2">
      <c r="A314" s="46">
        <v>312</v>
      </c>
      <c r="B314" s="47" t="s">
        <v>338</v>
      </c>
      <c r="C314" s="53">
        <v>7.68</v>
      </c>
      <c r="D314" s="48" t="s">
        <v>19</v>
      </c>
    </row>
    <row r="315" spans="1:4" x14ac:dyDescent="0.2">
      <c r="A315" s="46">
        <v>313</v>
      </c>
      <c r="B315" s="47" t="s">
        <v>339</v>
      </c>
      <c r="C315" s="53">
        <v>11.51</v>
      </c>
      <c r="D315" s="48" t="s">
        <v>19</v>
      </c>
    </row>
    <row r="316" spans="1:4" x14ac:dyDescent="0.2">
      <c r="A316" s="46">
        <v>314</v>
      </c>
      <c r="B316" s="47" t="s">
        <v>340</v>
      </c>
      <c r="C316" s="53">
        <v>8.32</v>
      </c>
      <c r="D316" s="48" t="s">
        <v>19</v>
      </c>
    </row>
    <row r="317" spans="1:4" x14ac:dyDescent="0.2">
      <c r="A317" s="46">
        <v>315</v>
      </c>
      <c r="B317" s="47" t="s">
        <v>341</v>
      </c>
      <c r="C317" s="53">
        <v>3.84</v>
      </c>
      <c r="D317" s="48" t="s">
        <v>20</v>
      </c>
    </row>
    <row r="318" spans="1:4" x14ac:dyDescent="0.2">
      <c r="A318" s="46">
        <v>316</v>
      </c>
      <c r="B318" s="47" t="s">
        <v>342</v>
      </c>
      <c r="C318" s="53">
        <v>21.43</v>
      </c>
      <c r="D318" s="48" t="s">
        <v>20</v>
      </c>
    </row>
    <row r="319" spans="1:4" x14ac:dyDescent="0.2">
      <c r="A319" s="46">
        <v>317</v>
      </c>
      <c r="B319" s="51" t="s">
        <v>343</v>
      </c>
      <c r="C319" s="53">
        <v>26.19</v>
      </c>
      <c r="D319" s="48" t="s">
        <v>20</v>
      </c>
    </row>
    <row r="320" spans="1:4" x14ac:dyDescent="0.2">
      <c r="A320" s="46">
        <v>318</v>
      </c>
      <c r="B320" s="47" t="s">
        <v>344</v>
      </c>
      <c r="C320" s="53">
        <v>4.28</v>
      </c>
      <c r="D320" s="48" t="s">
        <v>20</v>
      </c>
    </row>
    <row r="321" spans="1:4" x14ac:dyDescent="0.2">
      <c r="A321" s="46">
        <v>319</v>
      </c>
      <c r="B321" s="47" t="s">
        <v>345</v>
      </c>
      <c r="C321" s="53">
        <v>0.56000000000000005</v>
      </c>
      <c r="D321" s="48" t="s">
        <v>20</v>
      </c>
    </row>
    <row r="322" spans="1:4" x14ac:dyDescent="0.2">
      <c r="A322" s="46">
        <v>320</v>
      </c>
      <c r="B322" s="47" t="s">
        <v>346</v>
      </c>
      <c r="C322" s="53">
        <v>0.64</v>
      </c>
      <c r="D322" s="48" t="s">
        <v>20</v>
      </c>
    </row>
    <row r="323" spans="1:4" x14ac:dyDescent="0.2">
      <c r="A323" s="46">
        <v>321</v>
      </c>
      <c r="B323" s="47" t="s">
        <v>347</v>
      </c>
      <c r="C323" s="53">
        <v>1.01</v>
      </c>
      <c r="D323" s="48" t="s">
        <v>20</v>
      </c>
    </row>
    <row r="324" spans="1:4" x14ac:dyDescent="0.2">
      <c r="A324" s="46">
        <v>322</v>
      </c>
      <c r="B324" s="47" t="s">
        <v>348</v>
      </c>
      <c r="C324" s="53">
        <v>1.43</v>
      </c>
      <c r="D324" s="48" t="s">
        <v>20</v>
      </c>
    </row>
    <row r="325" spans="1:4" x14ac:dyDescent="0.2">
      <c r="A325" s="46">
        <v>323</v>
      </c>
      <c r="B325" s="47" t="s">
        <v>349</v>
      </c>
      <c r="C325" s="53">
        <v>2.1800000000000002</v>
      </c>
      <c r="D325" s="48" t="s">
        <v>20</v>
      </c>
    </row>
    <row r="326" spans="1:4" x14ac:dyDescent="0.2">
      <c r="A326" s="46">
        <v>324</v>
      </c>
      <c r="B326" s="51" t="s">
        <v>350</v>
      </c>
      <c r="C326" s="53">
        <v>3.46</v>
      </c>
      <c r="D326" s="48" t="s">
        <v>20</v>
      </c>
    </row>
    <row r="327" spans="1:4" x14ac:dyDescent="0.2">
      <c r="A327" s="46">
        <v>325</v>
      </c>
      <c r="B327" s="47" t="s">
        <v>351</v>
      </c>
      <c r="C327" s="53">
        <v>1.25</v>
      </c>
      <c r="D327" s="48" t="s">
        <v>20</v>
      </c>
    </row>
    <row r="328" spans="1:4" x14ac:dyDescent="0.2">
      <c r="A328" s="46">
        <v>326</v>
      </c>
      <c r="B328" s="47" t="s">
        <v>352</v>
      </c>
      <c r="C328" s="53">
        <v>0.64</v>
      </c>
      <c r="D328" s="48" t="s">
        <v>20</v>
      </c>
    </row>
    <row r="329" spans="1:4" x14ac:dyDescent="0.2">
      <c r="A329" s="46">
        <v>327</v>
      </c>
      <c r="B329" s="47" t="s">
        <v>353</v>
      </c>
      <c r="C329" s="53">
        <v>3.85</v>
      </c>
      <c r="D329" s="48" t="s">
        <v>20</v>
      </c>
    </row>
    <row r="330" spans="1:4" x14ac:dyDescent="0.2">
      <c r="A330" s="46">
        <v>328</v>
      </c>
      <c r="B330" s="47" t="s">
        <v>354</v>
      </c>
      <c r="C330" s="53">
        <v>1.93</v>
      </c>
      <c r="D330" s="48" t="s">
        <v>20</v>
      </c>
    </row>
    <row r="331" spans="1:4" x14ac:dyDescent="0.2">
      <c r="A331" s="46">
        <v>329</v>
      </c>
      <c r="B331" s="47" t="s">
        <v>355</v>
      </c>
      <c r="C331" s="53">
        <v>8.9499999999999993</v>
      </c>
      <c r="D331" s="48" t="s">
        <v>20</v>
      </c>
    </row>
    <row r="332" spans="1:4" x14ac:dyDescent="0.2">
      <c r="A332" s="46">
        <v>330</v>
      </c>
      <c r="B332" s="47" t="s">
        <v>356</v>
      </c>
      <c r="C332" s="53">
        <v>2.0699999999999998</v>
      </c>
      <c r="D332" s="48" t="s">
        <v>19</v>
      </c>
    </row>
    <row r="333" spans="1:4" x14ac:dyDescent="0.2">
      <c r="A333" s="46">
        <v>331</v>
      </c>
      <c r="B333" s="47" t="s">
        <v>357</v>
      </c>
      <c r="C333" s="53">
        <v>33.159999999999997</v>
      </c>
      <c r="D333" s="48" t="s">
        <v>19</v>
      </c>
    </row>
    <row r="334" spans="1:4" x14ac:dyDescent="0.2">
      <c r="A334" s="46">
        <v>332</v>
      </c>
      <c r="B334" s="47" t="s">
        <v>358</v>
      </c>
      <c r="C334" s="53">
        <v>85.77</v>
      </c>
      <c r="D334" s="48" t="s">
        <v>19</v>
      </c>
    </row>
    <row r="335" spans="1:4" x14ac:dyDescent="0.2">
      <c r="A335" s="46">
        <v>333</v>
      </c>
      <c r="B335" s="47" t="s">
        <v>359</v>
      </c>
      <c r="C335" s="53">
        <v>7.55</v>
      </c>
      <c r="D335" s="48" t="s">
        <v>19</v>
      </c>
    </row>
    <row r="336" spans="1:4" x14ac:dyDescent="0.2">
      <c r="A336" s="46">
        <v>334</v>
      </c>
      <c r="B336" s="47" t="s">
        <v>360</v>
      </c>
      <c r="C336" s="53">
        <v>0.36</v>
      </c>
      <c r="D336" s="48" t="s">
        <v>20</v>
      </c>
    </row>
    <row r="337" spans="1:4" x14ac:dyDescent="0.2">
      <c r="A337" s="46">
        <v>335</v>
      </c>
      <c r="B337" s="47" t="s">
        <v>361</v>
      </c>
      <c r="C337" s="53">
        <v>1.22</v>
      </c>
      <c r="D337" s="48" t="s">
        <v>20</v>
      </c>
    </row>
    <row r="338" spans="1:4" x14ac:dyDescent="0.2">
      <c r="A338" s="46">
        <v>336</v>
      </c>
      <c r="B338" s="47" t="s">
        <v>362</v>
      </c>
      <c r="C338" s="53">
        <v>1</v>
      </c>
      <c r="D338" s="48" t="s">
        <v>20</v>
      </c>
    </row>
    <row r="339" spans="1:4" x14ac:dyDescent="0.2">
      <c r="A339" s="46">
        <v>337</v>
      </c>
      <c r="B339" s="49" t="s">
        <v>363</v>
      </c>
      <c r="C339" s="53">
        <v>0.45</v>
      </c>
      <c r="D339" s="48" t="s">
        <v>20</v>
      </c>
    </row>
    <row r="340" spans="1:4" x14ac:dyDescent="0.2">
      <c r="A340" s="46">
        <v>338</v>
      </c>
      <c r="B340" s="49" t="s">
        <v>364</v>
      </c>
      <c r="C340" s="53">
        <v>0.49</v>
      </c>
      <c r="D340" s="48" t="s">
        <v>20</v>
      </c>
    </row>
    <row r="341" spans="1:4" x14ac:dyDescent="0.2">
      <c r="A341" s="46">
        <v>339</v>
      </c>
      <c r="B341" s="49" t="s">
        <v>365</v>
      </c>
      <c r="C341" s="53">
        <v>1.28</v>
      </c>
      <c r="D341" s="48" t="s">
        <v>20</v>
      </c>
    </row>
    <row r="342" spans="1:4" ht="31.5" x14ac:dyDescent="0.2">
      <c r="A342" s="46">
        <v>340</v>
      </c>
      <c r="B342" s="49" t="s">
        <v>366</v>
      </c>
      <c r="C342" s="53">
        <v>21.5</v>
      </c>
      <c r="D342" s="48" t="s">
        <v>20</v>
      </c>
    </row>
    <row r="343" spans="1:4" x14ac:dyDescent="0.2">
      <c r="A343" s="46">
        <v>341</v>
      </c>
      <c r="B343" s="49" t="s">
        <v>367</v>
      </c>
      <c r="C343" s="53">
        <v>0.64</v>
      </c>
      <c r="D343" s="48" t="s">
        <v>368</v>
      </c>
    </row>
    <row r="344" spans="1:4" x14ac:dyDescent="0.2">
      <c r="A344" s="46">
        <v>342</v>
      </c>
      <c r="B344" s="49" t="s">
        <v>369</v>
      </c>
      <c r="C344" s="53">
        <v>1.1299999999999999</v>
      </c>
      <c r="D344" s="48" t="s">
        <v>19</v>
      </c>
    </row>
    <row r="345" spans="1:4" x14ac:dyDescent="0.2">
      <c r="A345" s="46">
        <v>343</v>
      </c>
      <c r="B345" s="49" t="s">
        <v>370</v>
      </c>
      <c r="C345" s="53">
        <v>0.82</v>
      </c>
      <c r="D345" s="48" t="s">
        <v>368</v>
      </c>
    </row>
    <row r="346" spans="1:4" x14ac:dyDescent="0.2">
      <c r="A346" s="46">
        <v>344</v>
      </c>
      <c r="B346" s="49" t="s">
        <v>371</v>
      </c>
      <c r="C346" s="53">
        <v>0.76</v>
      </c>
      <c r="D346" s="48" t="s">
        <v>368</v>
      </c>
    </row>
    <row r="347" spans="1:4" x14ac:dyDescent="0.2">
      <c r="A347" s="46">
        <v>345</v>
      </c>
      <c r="B347" s="50" t="s">
        <v>372</v>
      </c>
      <c r="C347" s="53">
        <v>27.51</v>
      </c>
      <c r="D347" s="48" t="s">
        <v>368</v>
      </c>
    </row>
    <row r="348" spans="1:4" x14ac:dyDescent="0.2">
      <c r="A348" s="46">
        <v>346</v>
      </c>
      <c r="B348" s="50" t="s">
        <v>373</v>
      </c>
      <c r="C348" s="53">
        <v>1.95</v>
      </c>
      <c r="D348" s="48" t="s">
        <v>19</v>
      </c>
    </row>
    <row r="349" spans="1:4" x14ac:dyDescent="0.2">
      <c r="A349" s="46">
        <v>347</v>
      </c>
      <c r="B349" s="51" t="s">
        <v>374</v>
      </c>
      <c r="C349" s="53">
        <v>1.98</v>
      </c>
      <c r="D349" s="48" t="s">
        <v>19</v>
      </c>
    </row>
    <row r="350" spans="1:4" x14ac:dyDescent="0.2">
      <c r="A350" s="46">
        <v>348</v>
      </c>
      <c r="B350" s="51" t="s">
        <v>375</v>
      </c>
      <c r="C350" s="53">
        <v>3.64</v>
      </c>
      <c r="D350" s="48" t="s">
        <v>19</v>
      </c>
    </row>
    <row r="351" spans="1:4" x14ac:dyDescent="0.2">
      <c r="A351" s="46">
        <v>349</v>
      </c>
      <c r="B351" s="51" t="s">
        <v>376</v>
      </c>
      <c r="C351" s="53">
        <v>59.52</v>
      </c>
      <c r="D351" s="48" t="s">
        <v>19</v>
      </c>
    </row>
    <row r="352" spans="1:4" x14ac:dyDescent="0.2">
      <c r="A352" s="46">
        <v>350</v>
      </c>
      <c r="B352" s="51" t="s">
        <v>377</v>
      </c>
      <c r="C352" s="53">
        <v>4.4800000000000004</v>
      </c>
      <c r="D352" s="48" t="s">
        <v>19</v>
      </c>
    </row>
    <row r="353" spans="1:4" x14ac:dyDescent="0.2">
      <c r="A353" s="46">
        <v>351</v>
      </c>
      <c r="B353" s="51" t="s">
        <v>378</v>
      </c>
      <c r="C353" s="53">
        <v>6.27</v>
      </c>
      <c r="D353" s="48" t="s">
        <v>19</v>
      </c>
    </row>
    <row r="354" spans="1:4" x14ac:dyDescent="0.2">
      <c r="A354" s="46">
        <v>352</v>
      </c>
      <c r="B354" s="47" t="s">
        <v>379</v>
      </c>
      <c r="C354" s="53">
        <v>13.95</v>
      </c>
      <c r="D354" s="52" t="s">
        <v>19</v>
      </c>
    </row>
    <row r="355" spans="1:4" x14ac:dyDescent="0.2">
      <c r="A355" s="46">
        <v>353</v>
      </c>
      <c r="B355" s="47" t="s">
        <v>380</v>
      </c>
      <c r="C355" s="53">
        <v>1.34</v>
      </c>
      <c r="D355" s="52" t="s">
        <v>19</v>
      </c>
    </row>
    <row r="356" spans="1:4" x14ac:dyDescent="0.2">
      <c r="A356" s="46">
        <v>354</v>
      </c>
      <c r="B356" s="47" t="s">
        <v>381</v>
      </c>
      <c r="C356" s="53">
        <v>0.7</v>
      </c>
      <c r="D356" s="52" t="s">
        <v>19</v>
      </c>
    </row>
    <row r="357" spans="1:4" x14ac:dyDescent="0.2">
      <c r="A357" s="46">
        <v>355</v>
      </c>
      <c r="B357" s="47" t="s">
        <v>382</v>
      </c>
      <c r="C357" s="53">
        <v>2.1800000000000002</v>
      </c>
      <c r="D357" s="52" t="s">
        <v>19</v>
      </c>
    </row>
    <row r="358" spans="1:4" x14ac:dyDescent="0.2">
      <c r="A358" s="46">
        <v>356</v>
      </c>
      <c r="B358" s="47" t="s">
        <v>383</v>
      </c>
      <c r="C358" s="53">
        <v>2.82</v>
      </c>
      <c r="D358" s="48" t="s">
        <v>19</v>
      </c>
    </row>
    <row r="359" spans="1:4" x14ac:dyDescent="0.2">
      <c r="A359" s="46">
        <v>357</v>
      </c>
      <c r="B359" s="47" t="s">
        <v>384</v>
      </c>
      <c r="C359" s="53">
        <v>0.63</v>
      </c>
      <c r="D359" s="48" t="s">
        <v>19</v>
      </c>
    </row>
    <row r="360" spans="1:4" x14ac:dyDescent="0.2">
      <c r="A360" s="46">
        <v>358</v>
      </c>
      <c r="B360" s="47" t="s">
        <v>385</v>
      </c>
      <c r="C360" s="53">
        <v>5.38</v>
      </c>
      <c r="D360" s="48" t="s">
        <v>19</v>
      </c>
    </row>
    <row r="361" spans="1:4" x14ac:dyDescent="0.2">
      <c r="A361" s="46">
        <v>359</v>
      </c>
      <c r="B361" s="47" t="s">
        <v>386</v>
      </c>
      <c r="C361" s="53">
        <v>25.6</v>
      </c>
      <c r="D361" s="48" t="s">
        <v>19</v>
      </c>
    </row>
    <row r="362" spans="1:4" x14ac:dyDescent="0.2">
      <c r="A362" s="46">
        <v>360</v>
      </c>
      <c r="B362" s="47" t="s">
        <v>387</v>
      </c>
      <c r="C362" s="53">
        <v>31.36</v>
      </c>
      <c r="D362" s="48" t="s">
        <v>19</v>
      </c>
    </row>
    <row r="363" spans="1:4" x14ac:dyDescent="0.2">
      <c r="A363" s="46">
        <v>361</v>
      </c>
      <c r="B363" s="51" t="s">
        <v>388</v>
      </c>
      <c r="C363" s="53">
        <v>2.2999999999999998</v>
      </c>
      <c r="D363" s="48" t="s">
        <v>19</v>
      </c>
    </row>
    <row r="364" spans="1:4" x14ac:dyDescent="0.2">
      <c r="A364" s="46">
        <v>362</v>
      </c>
      <c r="B364" s="47" t="s">
        <v>389</v>
      </c>
      <c r="C364" s="53">
        <v>0.74</v>
      </c>
      <c r="D364" s="48" t="s">
        <v>19</v>
      </c>
    </row>
    <row r="365" spans="1:4" x14ac:dyDescent="0.2">
      <c r="A365" s="46">
        <v>363</v>
      </c>
      <c r="B365" s="47" t="s">
        <v>390</v>
      </c>
      <c r="C365" s="53">
        <v>0.99</v>
      </c>
      <c r="D365" s="48" t="s">
        <v>19</v>
      </c>
    </row>
    <row r="366" spans="1:4" x14ac:dyDescent="0.2">
      <c r="A366" s="46">
        <v>364</v>
      </c>
      <c r="B366" s="47" t="s">
        <v>391</v>
      </c>
      <c r="C366" s="53">
        <v>34.71</v>
      </c>
      <c r="D366" s="48" t="s">
        <v>19</v>
      </c>
    </row>
    <row r="367" spans="1:4" x14ac:dyDescent="0.2">
      <c r="A367" s="46">
        <v>365</v>
      </c>
      <c r="B367" s="47" t="s">
        <v>392</v>
      </c>
      <c r="C367" s="53">
        <v>2.2999999999999998</v>
      </c>
      <c r="D367" s="48" t="s">
        <v>19</v>
      </c>
    </row>
    <row r="368" spans="1:4" x14ac:dyDescent="0.2">
      <c r="A368" s="46">
        <v>366</v>
      </c>
      <c r="B368" s="47" t="s">
        <v>393</v>
      </c>
      <c r="C368" s="53">
        <v>9.2200000000000006</v>
      </c>
      <c r="D368" s="48" t="s">
        <v>19</v>
      </c>
    </row>
    <row r="369" spans="1:4" x14ac:dyDescent="0.2">
      <c r="A369" s="46">
        <v>367</v>
      </c>
      <c r="B369" s="47" t="s">
        <v>394</v>
      </c>
      <c r="C369" s="53">
        <v>50.56</v>
      </c>
      <c r="D369" s="48" t="s">
        <v>19</v>
      </c>
    </row>
    <row r="370" spans="1:4" x14ac:dyDescent="0.2">
      <c r="A370" s="46">
        <v>368</v>
      </c>
      <c r="B370" s="47" t="s">
        <v>395</v>
      </c>
      <c r="C370" s="53">
        <v>1.86</v>
      </c>
      <c r="D370" s="48" t="s">
        <v>19</v>
      </c>
    </row>
    <row r="371" spans="1:4" x14ac:dyDescent="0.2">
      <c r="A371" s="46">
        <v>369</v>
      </c>
      <c r="B371" s="47" t="s">
        <v>396</v>
      </c>
      <c r="C371" s="53">
        <v>14.34</v>
      </c>
      <c r="D371" s="48" t="s">
        <v>19</v>
      </c>
    </row>
    <row r="372" spans="1:4" x14ac:dyDescent="0.2">
      <c r="A372" s="46">
        <v>370</v>
      </c>
      <c r="B372" s="47" t="s">
        <v>397</v>
      </c>
      <c r="C372" s="53">
        <v>7.1</v>
      </c>
      <c r="D372" s="48" t="s">
        <v>19</v>
      </c>
    </row>
    <row r="373" spans="1:4" x14ac:dyDescent="0.2">
      <c r="A373" s="46">
        <v>371</v>
      </c>
      <c r="B373" s="47" t="s">
        <v>398</v>
      </c>
      <c r="C373" s="53">
        <v>8.3800000000000008</v>
      </c>
      <c r="D373" s="52" t="s">
        <v>19</v>
      </c>
    </row>
    <row r="374" spans="1:4" x14ac:dyDescent="0.2">
      <c r="A374" s="46">
        <v>372</v>
      </c>
      <c r="B374" s="47" t="s">
        <v>399</v>
      </c>
      <c r="C374" s="53">
        <v>7.19</v>
      </c>
      <c r="D374" s="52" t="s">
        <v>19</v>
      </c>
    </row>
    <row r="375" spans="1:4" x14ac:dyDescent="0.2">
      <c r="A375" s="46">
        <v>373</v>
      </c>
      <c r="B375" s="47" t="s">
        <v>400</v>
      </c>
      <c r="C375" s="53">
        <v>2.11</v>
      </c>
      <c r="D375" s="52" t="s">
        <v>19</v>
      </c>
    </row>
    <row r="376" spans="1:4" x14ac:dyDescent="0.2">
      <c r="A376" s="46">
        <v>374</v>
      </c>
      <c r="B376" s="47" t="s">
        <v>401</v>
      </c>
      <c r="C376" s="53">
        <v>1.86</v>
      </c>
      <c r="D376" s="52" t="s">
        <v>19</v>
      </c>
    </row>
    <row r="377" spans="1:4" ht="31.5" x14ac:dyDescent="0.2">
      <c r="A377" s="46">
        <v>375</v>
      </c>
      <c r="B377" s="47" t="s">
        <v>402</v>
      </c>
      <c r="C377" s="53">
        <v>832</v>
      </c>
      <c r="D377" s="52" t="s">
        <v>19</v>
      </c>
    </row>
    <row r="378" spans="1:4" x14ac:dyDescent="0.2">
      <c r="A378" s="46">
        <v>376</v>
      </c>
      <c r="B378" s="47" t="s">
        <v>403</v>
      </c>
      <c r="C378" s="53">
        <v>162.56</v>
      </c>
      <c r="D378" s="48" t="s">
        <v>19</v>
      </c>
    </row>
    <row r="379" spans="1:4" x14ac:dyDescent="0.2">
      <c r="A379" s="46">
        <v>377</v>
      </c>
      <c r="B379" s="47" t="s">
        <v>404</v>
      </c>
      <c r="C379" s="53">
        <v>18.93</v>
      </c>
      <c r="D379" s="48" t="s">
        <v>20</v>
      </c>
    </row>
    <row r="380" spans="1:4" x14ac:dyDescent="0.2">
      <c r="A380" s="46">
        <v>378</v>
      </c>
      <c r="B380" s="47" t="s">
        <v>405</v>
      </c>
      <c r="C380" s="53">
        <v>23.68</v>
      </c>
      <c r="D380" s="48" t="s">
        <v>20</v>
      </c>
    </row>
    <row r="381" spans="1:4" x14ac:dyDescent="0.2">
      <c r="A381" s="46">
        <v>379</v>
      </c>
      <c r="B381" s="47" t="s">
        <v>406</v>
      </c>
      <c r="C381" s="53">
        <v>10.88</v>
      </c>
      <c r="D381" s="48" t="s">
        <v>20</v>
      </c>
    </row>
    <row r="382" spans="1:4" x14ac:dyDescent="0.2">
      <c r="A382" s="46">
        <v>380</v>
      </c>
      <c r="B382" s="47" t="s">
        <v>407</v>
      </c>
      <c r="C382" s="53">
        <v>21.04</v>
      </c>
      <c r="D382" s="48" t="s">
        <v>20</v>
      </c>
    </row>
    <row r="383" spans="1:4" x14ac:dyDescent="0.2">
      <c r="A383" s="46">
        <v>381</v>
      </c>
      <c r="B383" s="47" t="s">
        <v>408</v>
      </c>
      <c r="C383" s="53">
        <v>9.86</v>
      </c>
      <c r="D383" s="52" t="s">
        <v>19</v>
      </c>
    </row>
    <row r="384" spans="1:4" x14ac:dyDescent="0.2">
      <c r="A384" s="46">
        <v>382</v>
      </c>
      <c r="B384" s="47" t="s">
        <v>409</v>
      </c>
      <c r="C384" s="53">
        <v>11.11</v>
      </c>
      <c r="D384" s="52" t="s">
        <v>20</v>
      </c>
    </row>
    <row r="385" spans="1:4" x14ac:dyDescent="0.2">
      <c r="A385" s="46">
        <v>383</v>
      </c>
      <c r="B385" s="47" t="s">
        <v>410</v>
      </c>
      <c r="C385" s="53">
        <v>11.39</v>
      </c>
      <c r="D385" s="52" t="s">
        <v>19</v>
      </c>
    </row>
    <row r="386" spans="1:4" ht="31.5" x14ac:dyDescent="0.2">
      <c r="A386" s="46">
        <v>384</v>
      </c>
      <c r="B386" s="47" t="s">
        <v>411</v>
      </c>
      <c r="C386" s="53">
        <v>38.35</v>
      </c>
      <c r="D386" s="52" t="s">
        <v>19</v>
      </c>
    </row>
    <row r="387" spans="1:4" x14ac:dyDescent="0.2">
      <c r="A387" s="46">
        <v>385</v>
      </c>
      <c r="B387" s="51" t="s">
        <v>412</v>
      </c>
      <c r="C387" s="53">
        <v>8.58</v>
      </c>
      <c r="D387" s="52" t="s">
        <v>20</v>
      </c>
    </row>
    <row r="388" spans="1:4" x14ac:dyDescent="0.2">
      <c r="A388" s="46">
        <v>386</v>
      </c>
      <c r="B388" s="51" t="s">
        <v>413</v>
      </c>
      <c r="C388" s="53">
        <v>28.99</v>
      </c>
      <c r="D388" s="52" t="s">
        <v>19</v>
      </c>
    </row>
    <row r="389" spans="1:4" x14ac:dyDescent="0.2">
      <c r="A389" s="46">
        <v>387</v>
      </c>
      <c r="B389" s="51" t="s">
        <v>414</v>
      </c>
      <c r="C389" s="53">
        <v>27.85</v>
      </c>
      <c r="D389" s="52" t="s">
        <v>19</v>
      </c>
    </row>
    <row r="390" spans="1:4" ht="31.5" x14ac:dyDescent="0.2">
      <c r="A390" s="46">
        <v>388</v>
      </c>
      <c r="B390" s="51" t="s">
        <v>415</v>
      </c>
      <c r="C390" s="53">
        <v>3.2</v>
      </c>
      <c r="D390" s="52" t="s">
        <v>19</v>
      </c>
    </row>
    <row r="391" spans="1:4" x14ac:dyDescent="0.2">
      <c r="A391" s="46">
        <v>389</v>
      </c>
      <c r="B391" s="51" t="s">
        <v>416</v>
      </c>
      <c r="C391" s="53">
        <v>11.95</v>
      </c>
      <c r="D391" s="52" t="s">
        <v>19</v>
      </c>
    </row>
    <row r="392" spans="1:4" x14ac:dyDescent="0.2">
      <c r="A392" s="46">
        <v>390</v>
      </c>
      <c r="B392" s="47" t="s">
        <v>417</v>
      </c>
      <c r="C392" s="53">
        <v>10.95</v>
      </c>
      <c r="D392" s="52" t="s">
        <v>19</v>
      </c>
    </row>
    <row r="393" spans="1:4" x14ac:dyDescent="0.2">
      <c r="A393" s="46">
        <v>391</v>
      </c>
      <c r="B393" s="51" t="s">
        <v>418</v>
      </c>
      <c r="C393" s="53">
        <v>50.74</v>
      </c>
      <c r="D393" s="52" t="s">
        <v>19</v>
      </c>
    </row>
    <row r="394" spans="1:4" x14ac:dyDescent="0.2">
      <c r="A394" s="46">
        <v>392</v>
      </c>
      <c r="B394" s="51" t="s">
        <v>419</v>
      </c>
      <c r="C394" s="53">
        <v>50.74</v>
      </c>
      <c r="D394" s="52" t="s">
        <v>19</v>
      </c>
    </row>
    <row r="395" spans="1:4" x14ac:dyDescent="0.2">
      <c r="A395" s="46">
        <v>393</v>
      </c>
      <c r="B395" s="51" t="s">
        <v>420</v>
      </c>
      <c r="C395" s="53">
        <v>36.56</v>
      </c>
      <c r="D395" s="52" t="s">
        <v>19</v>
      </c>
    </row>
    <row r="396" spans="1:4" x14ac:dyDescent="0.2">
      <c r="A396" s="46">
        <v>394</v>
      </c>
      <c r="B396" s="51" t="s">
        <v>421</v>
      </c>
      <c r="C396" s="53">
        <v>36.56</v>
      </c>
      <c r="D396" s="52" t="s">
        <v>19</v>
      </c>
    </row>
    <row r="397" spans="1:4" x14ac:dyDescent="0.2">
      <c r="A397" s="7"/>
      <c r="B397" s="10"/>
      <c r="C397" s="5"/>
      <c r="D397" s="11"/>
    </row>
    <row r="398" spans="1:4" x14ac:dyDescent="0.2">
      <c r="A398" s="7"/>
      <c r="B398" s="10"/>
      <c r="C398" s="5"/>
      <c r="D398" s="11"/>
    </row>
    <row r="399" spans="1:4" x14ac:dyDescent="0.2">
      <c r="A399" s="7"/>
      <c r="B399" s="8"/>
      <c r="C399" s="5"/>
      <c r="D399" s="11"/>
    </row>
    <row r="400" spans="1:4" x14ac:dyDescent="0.2">
      <c r="A400" s="7"/>
      <c r="B400" s="8"/>
      <c r="C400" s="5"/>
      <c r="D400" s="11"/>
    </row>
    <row r="401" spans="1:4" x14ac:dyDescent="0.2">
      <c r="A401" s="7"/>
      <c r="B401" s="8"/>
      <c r="C401" s="5"/>
      <c r="D401" s="11"/>
    </row>
    <row r="402" spans="1:4" x14ac:dyDescent="0.2">
      <c r="A402" s="7"/>
      <c r="B402" s="8"/>
      <c r="C402" s="5"/>
      <c r="D402" s="11"/>
    </row>
    <row r="403" spans="1:4" x14ac:dyDescent="0.2">
      <c r="A403" s="7"/>
      <c r="B403" s="8"/>
      <c r="C403" s="5"/>
      <c r="D403" s="11"/>
    </row>
    <row r="404" spans="1:4" x14ac:dyDescent="0.2">
      <c r="A404" s="7"/>
      <c r="B404" s="8"/>
      <c r="C404" s="5"/>
      <c r="D404" s="11"/>
    </row>
    <row r="405" spans="1:4" x14ac:dyDescent="0.2">
      <c r="A405" s="7"/>
      <c r="B405" s="9"/>
      <c r="C405" s="5"/>
      <c r="D405" s="11"/>
    </row>
    <row r="406" spans="1:4" x14ac:dyDescent="0.2">
      <c r="A406" s="7"/>
      <c r="B406" s="9"/>
      <c r="C406" s="5"/>
      <c r="D406" s="11"/>
    </row>
    <row r="407" spans="1:4" x14ac:dyDescent="0.2">
      <c r="A407" s="7"/>
      <c r="B407" s="9"/>
      <c r="C407" s="5"/>
      <c r="D407" s="11"/>
    </row>
    <row r="408" spans="1:4" x14ac:dyDescent="0.2">
      <c r="A408" s="7"/>
      <c r="B408" s="9"/>
      <c r="C408" s="5"/>
      <c r="D408" s="11"/>
    </row>
    <row r="409" spans="1:4" x14ac:dyDescent="0.2">
      <c r="A409" s="7"/>
      <c r="B409" s="9"/>
      <c r="C409" s="5"/>
      <c r="D409" s="11"/>
    </row>
    <row r="410" spans="1:4" x14ac:dyDescent="0.2">
      <c r="A410" s="7"/>
      <c r="B410" s="9"/>
      <c r="C410" s="5"/>
      <c r="D410" s="11"/>
    </row>
    <row r="411" spans="1:4" x14ac:dyDescent="0.2">
      <c r="A411" s="7"/>
      <c r="B411" s="8"/>
      <c r="C411" s="5"/>
      <c r="D411" s="11"/>
    </row>
    <row r="412" spans="1:4" x14ac:dyDescent="0.2">
      <c r="A412" s="7"/>
      <c r="B412" s="8"/>
      <c r="C412" s="5"/>
      <c r="D412" s="11"/>
    </row>
    <row r="413" spans="1:4" x14ac:dyDescent="0.2">
      <c r="A413" s="7"/>
      <c r="B413" s="8"/>
      <c r="C413" s="5"/>
      <c r="D413" s="11"/>
    </row>
    <row r="414" spans="1:4" x14ac:dyDescent="0.2">
      <c r="A414" s="7"/>
      <c r="B414" s="9"/>
      <c r="C414" s="5"/>
      <c r="D414" s="11"/>
    </row>
    <row r="415" spans="1:4" ht="16.5" thickBot="1" x14ac:dyDescent="0.25">
      <c r="A415" s="7"/>
      <c r="B415" s="9"/>
      <c r="C415" s="5"/>
      <c r="D415" s="12"/>
    </row>
  </sheetData>
  <sheetProtection algorithmName="SHA-512" hashValue="xKnrw/G0cDIIWW1I3lLUz2KIJkgp8mvgIQMJBPebfS2a1wUyAtgTtOqUq6WScQi0VBC+Qf10sRYXagQ5HHq04g==" saltValue="56WK6nHMpZLhI5iwzT7QxQ==" spinCount="100000" sheet="1" selectLockedCells="1"/>
  <mergeCells count="1">
    <mergeCell ref="A2:D2"/>
  </mergeCells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BD83-E110-40FA-8A41-3904637F1F4A}">
  <sheetPr codeName="Arkusz1"/>
  <dimension ref="A1:E2"/>
  <sheetViews>
    <sheetView workbookViewId="0">
      <selection activeCell="A3" sqref="A3"/>
    </sheetView>
  </sheetViews>
  <sheetFormatPr defaultRowHeight="15" x14ac:dyDescent="0.25"/>
  <cols>
    <col min="1" max="1" width="11.140625" bestFit="1" customWidth="1"/>
    <col min="2" max="2" width="8.85546875" customWidth="1"/>
    <col min="3" max="3" width="10.85546875" bestFit="1" customWidth="1"/>
    <col min="4" max="4" width="12.85546875" customWidth="1"/>
    <col min="5" max="5" width="28.140625" customWidth="1"/>
    <col min="6" max="6" width="15.5703125" customWidth="1"/>
  </cols>
  <sheetData>
    <row r="1" spans="1:5" x14ac:dyDescent="0.25">
      <c r="A1"/>
      <c r="C1" t="s">
        <v>423</v>
      </c>
      <c r="E1" t="s">
        <v>424</v>
      </c>
    </row>
    <row r="2" spans="1:5" x14ac:dyDescent="0.25">
      <c r="A2" s="54"/>
      <c r="C2" s="56" t="s">
        <v>426</v>
      </c>
      <c r="E2" t="str">
        <f>IF(A2="","BRAK POŁĄCZENIA",IF(A2=C2,"OK","STARA WERSJA"))</f>
        <v>OK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0 a 6 2 9 1 d - e c d 7 - 4 a 8 a - 9 f 6 3 - 5 a 4 6 b 4 1 4 7 a 2 3 "   x m l n s = " h t t p : / / s c h e m a s . m i c r o s o f t . c o m / D a t a M a s h u p " > A A A A A B Q E A A B Q S w M E F A A C A A g A 7 m 1 l X L N f X m 6 n A A A A + A A A A B I A H A B D b 2 5 m a W c v U G F j a 2 F n Z S 5 4 b W w g o h g A K K A U A A A A A A A A A A A A A A A A A A A A A A A A A A A A h Y 9 B C 4 I w A I X v Q f 9 B d n e b E 4 J k z k N X B S G I r k O H j u Y m b j b / W 4 d + U n 8 h p a x u H d 9 7 H 7 z 3 H r c 7 z a Z O B V c x W G l 0 C i K I Q W A d 1 z V X R o s U a A M y t t 3 Q k l c X 3 o h g p r V N J l u n o H W u T x D y 3 k M f Q z M 0 i G A c o X O R H 6 t W d B x 8 Y P k f D q V e a i s B G D 2 9 1 j A C 9 z s Y k 4 j E E F O 0 u r S Q + k u Q e f G S / p j 0 M C o 3 D o L 1 K i x z i l Z J 0 f s E e w J Q S w M E F A A C A A g A 7 m 1 l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O 5 t Z V y B 1 A n k F A E A A H Y D A A A T A B w A R m 9 y b X V s Y X M v U 2 V j d G l v b j E u b S C i G A A o o B Q A A A A A A A A A A A A A A A A A A A A A A A A A A A D t 0 M t O g 0 A U B u A 9 C e 8 w w Q 0 k l o E 2 J F 7 S G I q R 1 F 5 E I Q p u D J c B J s A M M A N W j R t f y Z V r 0 / e S a N x 0 o S / Q s z g n + Z O z + D + G Y o 4 p A e 7 P 1 U 9 F Q R R Y H r Y o A Q d S 3 U V n t O N 1 x 6 c x 6 y U w B S X i o g C G 2 X 6 0 n + / J 9 o 0 O o R d G J V I v W l p Z t O w q w u S X J S a I f U c z T M L 2 S b 5 D k W p R w h H h T J Z y z m t 2 A m F C Y 6 Z m l G b D f 0 w r y O o W h Q n L E e I M J h D B s W N a / k j v r / 2 b R R G s t N p o 8 u I B n V 8 1 6 f y 5 t O + J u e h H 9 r G x L D x 8 m 8 4 m 2 h o / z p 0 0 4 5 v G j V v T c Q O P N J e 6 Y W P M j 6 J 4 7 a f e J u j h T j H l E J C u L H + 3 P j Y 0 5 V U R B U x 2 y v 7 F A + S x s i f 6 h 2 i y J x q I v g B Q S w E C L Q A U A A I A C A D u b W V c s 1 9 e b q c A A A D 4 A A A A E g A A A A A A A A A A A A A A A A A A A A A A Q 2 9 u Z m l n L 1 B h Y 2 t h Z 2 U u e G 1 s U E s B A i 0 A F A A C A A g A 7 m 1 l X F N y O C y b A A A A 4 Q A A A B M A A A A A A A A A A A A A A A A A 8 w A A A F t D b 2 5 0 Z W 5 0 X 1 R 5 c G V z X S 5 4 b W x Q S w E C L Q A U A A I A C A D u b W V c g d Q J 5 B Q B A A B 2 A w A A E w A A A A A A A A A A A A A A A A D b A Q A A R m 9 y b X V s Y X M v U 2 V j d G l v b j E u b V B L B Q Y A A A A A A w A D A M I A A A A 8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4 E Q A A A A A A A N Y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w d W I l M 0 Z v d X R w d X Q l M 0 R j c 3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A 1 V D A 5 O j U x O j I y L j M z N D A 3 N D J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d W I / b 3 V 0 c H V 0 P W N z d i / F u X L D s 2 T F g m 8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c H V i P 2 9 1 d H B 1 d D 1 j c 3 Y v x b l y w 7 N k x Y J v L n t D b 2 x 1 b W 4 x L D B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H V i J T N G b 3 V 0 c H V 0 J T N E Y 3 N 2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A 1 V D E w O j A 4 O j M w L j E 5 N z U 4 M T B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B 1 Y i U z R m 9 1 d H B 1 d C U z R G N z d i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d W I l M 0 Z v d X R w d X Q l M 0 R j c 3 Y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B 1 Y i U z R m 9 1 d H B 1 d C U z R G N z d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S Z W N v d m V y e V R h c m d l d F N o Z W V 0 I i B W Y W x 1 Z T 0 i c 3 d l c n N q Y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R h c m d l d C I g V m F s d W U 9 I n N w d W J f b 3 V 0 c H V 0 X 2 N z d l 9 f M y I g L z 4 8 R W 5 0 c n k g V H l w Z T 0 i R m l s b G V k Q 2 9 t c G x l d G V S Z X N 1 b H R U b 1 d v c m t z a G V l d C I g V m F s d W U 9 I m w x I i A v P j x F b n R y e S B U e X B l P S J R d W V y e U l E I i B W Y W x 1 Z T 0 i c z Q 2 N z g z Z D A 4 L T M x N G E t N G I x O C 0 4 N z R l L W Q 4 O T d h Y W Q z Z j Y y Z i I g L z 4 8 R W 5 0 c n k g V H l w Z T 0 i R m l s b E x h c 3 R V c G R h d G V k I i B W Y W x 1 Z T 0 i Z D I w M j Y t M D M t M D V U M T I 6 N D c 6 M j g u N T c 3 N j U y O V o i I C 8 + P E V u d H J 5 I F R 5 c G U 9 I k Z p b G x F c n J v c k N v d W 5 0 I i B W Y W x 1 Z T 0 i b D A i I C 8 + P E V u d H J 5 I F R 5 c G U 9 I k Z p b G x D b 2 x 1 b W 5 U e X B l c y I g V m F s d W U 9 I n N C Z z 0 9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1 0 i I C 8 + P E V u d H J 5 I F R 5 c G U 9 I k Z p b G x D b 3 V u d C I g V m F s d W U 9 I m w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1 Y j 9 v d X R w d X Q 9 Y 3 N 2 I C g z K S / F u X L D s 2 T F g m 8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c H V i P 2 9 1 d H B 1 d D 1 j c 3 Y g K D M p L 8 W 5 c s O z Z M W C b y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V i J T N G b 3 V 0 c H V 0 J T N E Y 3 N 2 J T I w K D M p L y V D N S V C O X I l Q z M l Q j N k J U M 1 J T g y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1 Z M M y + d v t T p l E 2 3 C y f 3 O o A A A A A A I A A A A A A B B m A A A A A Q A A I A A A A J 9 + 2 C y g p 2 0 C Z 2 E S Y M r x 3 r x y S U h G p B Q R F m x l e b e Z 3 w x 4 A A A A A A 6 A A A A A A g A A I A A A A N q g F t c + 3 F v e G M x w d 1 l C + F V k Y 5 N G o a B x D D P T j D N q / w x g U A A A A M z U K A Q c x B 5 1 3 j m e m x 9 p U 8 3 5 t j / T M O l B A / h w r K W O l e J d n Q l K g p H 0 Y 5 x M O I p W 1 E J 0 / y x S 5 m W w C K J V o z y 3 n t c H e D c S m P g D 1 8 y A X i + i 7 e Z n S 7 7 J Q A A A A K I b M P U i j G E f V d U P X v R 6 F u y 6 v Z i 1 9 R V Y U l 2 W j 2 f c m r 0 x b 7 w l A u x 8 g C M 3 5 s 5 U g r W T u g J P F 2 F I Q I t R 7 Z m X F F d k a N k = < / D a t a M a s h u p > 
</file>

<file path=customXml/itemProps1.xml><?xml version="1.0" encoding="utf-8"?>
<ds:datastoreItem xmlns:ds="http://schemas.openxmlformats.org/officeDocument/2006/customXml" ds:itemID="{8EE0E673-B328-4AF1-B4D7-E934AEF6DA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</vt:lpstr>
      <vt:lpstr>Asortyment</vt:lpstr>
      <vt:lpstr>FORMULARZ!Obszar_wydruku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Więsik</dc:creator>
  <cp:lastModifiedBy>Marta Jaczewska</cp:lastModifiedBy>
  <cp:lastPrinted>2026-03-05T11:54:25Z</cp:lastPrinted>
  <dcterms:created xsi:type="dcterms:W3CDTF">2015-06-05T18:19:34Z</dcterms:created>
  <dcterms:modified xsi:type="dcterms:W3CDTF">2026-03-05T12:47:44Z</dcterms:modified>
</cp:coreProperties>
</file>