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C9124F8-9556-49CF-9EE7-8DA32C7DE044}" xr6:coauthVersionLast="47" xr6:coauthVersionMax="47" xr10:uidLastSave="{00000000-0000-0000-0000-000000000000}"/>
  <bookViews>
    <workbookView xWindow="-120" yWindow="-120" windowWidth="24240" windowHeight="13020" tabRatio="514" xr2:uid="{00000000-000D-0000-FFFF-FFFF00000000}"/>
  </bookViews>
  <sheets>
    <sheet name="Zamówienie - akcesoria komput." sheetId="1" r:id="rId1"/>
    <sheet name="Asortyment" sheetId="3" r:id="rId2"/>
  </sheets>
  <definedNames>
    <definedName name="_xlnm.Print_Area" localSheetId="0">'Zamówienie - akcesoria komput.'!$A$1:$G$35</definedName>
    <definedName name="Z_719BC932_D796_4057_A468_D5AEFEB41011_.wvu.Cols" localSheetId="0" hidden="1">'Zamówienie - akcesoria komput.'!$H:$H</definedName>
    <definedName name="Z_719BC932_D796_4057_A468_D5AEFEB41011_.wvu.PrintArea" localSheetId="0" hidden="1">'Zamówienie - akcesoria komput.'!$A$1:$G$35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/>
  <c r="B22" i="1"/>
  <c r="B23" i="1"/>
  <c r="B24" i="1"/>
  <c r="B25" i="1"/>
  <c r="B26" i="1"/>
  <c r="B27" i="1"/>
  <c r="B28" i="1"/>
  <c r="B29" i="1"/>
  <c r="B21" i="1"/>
  <c r="E21" i="1" l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F1" i="1" l="1"/>
  <c r="F32" i="1" l="1"/>
</calcChain>
</file>

<file path=xl/sharedStrings.xml><?xml version="1.0" encoding="utf-8"?>
<sst xmlns="http://schemas.openxmlformats.org/spreadsheetml/2006/main" count="86" uniqueCount="82">
  <si>
    <t>Nazwa artykułu</t>
  </si>
  <si>
    <t>Zamawiana ilość</t>
  </si>
  <si>
    <t>Imię i nazwisko osoby zamawiającej: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</si>
  <si>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</si>
  <si>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</si>
  <si>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</si>
  <si>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</si>
  <si>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</si>
  <si>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</si>
  <si>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</si>
  <si>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</si>
  <si>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</si>
  <si>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</si>
  <si>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KOD EAN</t>
  </si>
  <si>
    <t>Suma
netto</t>
  </si>
  <si>
    <t>649528787323</t>
  </si>
  <si>
    <t>8806090545924</t>
  </si>
  <si>
    <t>4711085945051</t>
  </si>
  <si>
    <t>4711085945068</t>
  </si>
  <si>
    <t xml:space="preserve">Dysk wewnętrzny
SAMSUNG SSD 870EVO SATA III 2.5", 500GB </t>
  </si>
  <si>
    <t>8719706432368</t>
  </si>
  <si>
    <r>
      <rPr>
        <sz val="10"/>
        <rFont val="Calibri"/>
        <family val="2"/>
        <charset val="238"/>
        <scheme val="minor"/>
      </rPr>
      <t>Dysk Zewnętrzny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ADATA DYSK SSD SC610, 500 GB, USB 3.2A Gen2</t>
    </r>
  </si>
  <si>
    <t>Dysk ZewnętrznyDysk Zewnętrzny
ADATA DYSK SSD SC610, 1000 GB, USB3.2A Gen 2</t>
  </si>
  <si>
    <t>Dysk Zewnętrzny
ADATA DYSK SSD SC610, 2000 GB, USB3.2A Gen 2</t>
  </si>
  <si>
    <t>Dysk Zewnętrzny
ADATA DYSK SSD SC750, 500 GB, USB3.2C 1050/1000/MB/s</t>
  </si>
  <si>
    <t>4711085948298</t>
  </si>
  <si>
    <t>4711085948304</t>
  </si>
  <si>
    <t>4711085948311</t>
  </si>
  <si>
    <t>Dysk Zewnętrzny
ADATA DashDrive Durable HD650 1TB 2,5" , USB3.1</t>
  </si>
  <si>
    <t>4713218460691</t>
  </si>
  <si>
    <t>Dysk Zewnętrzny
ADATA DashDrive Durable HD650 2TB 2,5" , USB3.1</t>
  </si>
  <si>
    <t>4713218460455</t>
  </si>
  <si>
    <t>Dysk Zewnętrzny
ADATA DashDrive HV300 4TB 2,5", USB3.1</t>
  </si>
  <si>
    <t>4713218465054</t>
  </si>
  <si>
    <t xml:space="preserve">AKCESORIA KOMPUTEROWE </t>
  </si>
  <si>
    <t>740617309119</t>
  </si>
  <si>
    <t>Kingston Pendrive Kyson DTKN/256 USB 3.2 Gen1</t>
  </si>
  <si>
    <t>740617309195</t>
  </si>
  <si>
    <t>740617340761</t>
  </si>
  <si>
    <t>Kingston Pendrive Kyson DTKN/512 USB 3.2 Gen1</t>
  </si>
  <si>
    <t>Kingston Pmięć flash Data  Traveler MAX 512GB USB3.2 Gen DTMAX/512GB</t>
  </si>
  <si>
    <t>740617322392</t>
  </si>
  <si>
    <t>4710273771335</t>
  </si>
  <si>
    <t>5901969443035</t>
  </si>
  <si>
    <t>Torba na laptopa, NATEC BOXER LITE 15.6" CZARNA NTO-2054</t>
  </si>
  <si>
    <t xml:space="preserve">Torba na laptopa, Tracer 17" Balance Czarna </t>
  </si>
  <si>
    <t>8591680154609</t>
  </si>
  <si>
    <t xml:space="preserve">Etui do laptopa, Nate Coral 15.6" czarne </t>
  </si>
  <si>
    <t>5901969426724</t>
  </si>
  <si>
    <t>8716309123747</t>
  </si>
  <si>
    <t>4894160026392</t>
  </si>
  <si>
    <t>8595611703324</t>
  </si>
  <si>
    <t>Kabel usb 3.0, Unitek Przedłużacz USB 3.0-USB, 1,5M Y-C458GBK</t>
  </si>
  <si>
    <t xml:space="preserve">Kabel AV, iteC USB-C do HDMI Adapter kablowy 4k/60Hz 200cm  </t>
  </si>
  <si>
    <t xml:space="preserve">Unitek Kabel HDMI 2.1 -HDMI 2m C11086GY01 2M </t>
  </si>
  <si>
    <t>4894160054296</t>
  </si>
  <si>
    <t>4894160054302</t>
  </si>
  <si>
    <t xml:space="preserve">Unitek Kabel HDMI 2.1 -HDMI 3m C11086GY01 3M </t>
  </si>
  <si>
    <t>5901969421705</t>
  </si>
  <si>
    <t>4894160048462</t>
  </si>
  <si>
    <t>Unitek Kabel DislayPort 1.2 na HDMI 4K 60Hz 1,8m</t>
  </si>
  <si>
    <t>Adata Karta pamieci microSD Premier Pro 128GB UHS1 U3 V30 A2 AUSDX128GUI3V30SA2-RA1</t>
  </si>
  <si>
    <t>5907512847855</t>
  </si>
  <si>
    <t>Etui do laptopa, Fixed Sleeve 14" czarny</t>
  </si>
  <si>
    <t xml:space="preserve">GEMBRID Kabel Premium USB 3.2 Gen 2 Power Delivery 20Gb/s 100W 1,5m </t>
  </si>
  <si>
    <t xml:space="preserve">Lanberg Kabel HDMI (M) - DVI-D(M)(24+1) 1.8M 4K 30HZ CZARNY DUAL LINK </t>
  </si>
  <si>
    <t>4711085945044</t>
  </si>
  <si>
    <t>Dysk Zewnętrzny
ADATA DYSK SSD SC750, 500 GB, USB3.2C 1050/1000MB/s</t>
  </si>
  <si>
    <t>Dysk Zewnętrzny
ADATA DYSK SSD SC750, 1000 G, USB3.2C 1050/1000/MB/s</t>
  </si>
  <si>
    <t>Dysk Zewnętrzny
ADATA DYSK SSD SC750, 2000 G, USB3.2C 1050/1000/MB/s</t>
  </si>
  <si>
    <t>DISPLAY MEDIA GOŁĘBIOWSKA, POLEWCZYK S.J.</t>
  </si>
  <si>
    <r>
      <t>Na podstawie umowy nr. POUZ – 362/179/2025/DZP na: „</t>
    </r>
    <r>
      <rPr>
        <b/>
        <sz val="10"/>
        <color theme="1"/>
        <rFont val="Calibri"/>
        <family val="2"/>
        <scheme val="minor"/>
      </rPr>
      <t>Sukcesywne dostawy akcesoriów komputerowych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</si>
  <si>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sz val="11"/>
        <color theme="1"/>
        <rFont val="Calibri"/>
        <family val="2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x</t>
    </r>
  </si>
  <si>
    <t>* gdzie XXX - nr działu jednostki Zamawiającej</t>
  </si>
  <si>
    <t>ID Wew - nr wewnętrzny jednostki Zamawiającej</t>
  </si>
  <si>
    <t>adres email* do FV wystawianej w KSeF oraz wewnętrzne ID*</t>
  </si>
  <si>
    <t xml:space="preserve">Telefon kontaktowy i email : </t>
  </si>
  <si>
    <r>
      <t xml:space="preserve">Kingston Pendrive Kyson DTKN/128 USB 3.2 Gen1
</t>
    </r>
    <r>
      <rPr>
        <b/>
        <sz val="10"/>
        <color rgb="FFFF0000"/>
        <rFont val="Calibri"/>
        <family val="2"/>
        <charset val="238"/>
        <scheme val="minor"/>
      </rPr>
      <t>Produkt chwilowo niedostępny - przygotowywanie aneksu</t>
    </r>
  </si>
  <si>
    <r>
      <t xml:space="preserve">Dysk wewnętrzny
Crucial Dysk SSD BX500, 240GB SATA3,
</t>
    </r>
    <r>
      <rPr>
        <b/>
        <sz val="10"/>
        <color rgb="FFFF0000"/>
        <rFont val="Calibri"/>
        <family val="2"/>
        <charset val="238"/>
        <scheme val="minor"/>
      </rPr>
      <t>Produkt chwilowo niedostępny - przygotowywanie aneksu</t>
    </r>
  </si>
  <si>
    <r>
      <t xml:space="preserve">Dysk wewnętrzny
SEAGATE IRONWOLF PRO ENTERPRISE NAS HDD 2TB 7200 rpm 6GB/s SATA
</t>
    </r>
    <r>
      <rPr>
        <b/>
        <sz val="10"/>
        <color rgb="FFFF0000"/>
        <rFont val="Calibri"/>
        <family val="2"/>
        <charset val="238"/>
        <scheme val="minor"/>
      </rPr>
      <t>Produkt chwilowo niedostępny - przygotowywanie aneksu</t>
    </r>
  </si>
  <si>
    <t>V 1.1</t>
  </si>
  <si>
    <t>office@displaymedia.com.pl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</si>
</sst>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164" fontId="0" fillId="0" borderId="0" xfId="0" applyNumberFormat="1"/>
    <xf numFmtId="164" fontId="0" fillId="0" borderId="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5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4" fontId="4" fillId="0" borderId="6" xfId="0" applyNumberFormat="1" applyFont="1" applyFill="1" applyBorder="1" applyAlignment="1">
      <alignment horizontal="center" vertical="center" textRotation="90" wrapText="1"/>
    </xf>
    <xf numFmtId="0" fontId="5" fillId="0" borderId="0" xfId="0" applyFont="1" applyAlignment="1" applyProtection="1">
      <alignment horizontal="right"/>
    </xf>
    <xf numFmtId="0" fontId="0" fillId="0" borderId="0" xfId="0" applyProtection="1"/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1" applyProtection="1"/>
    <xf numFmtId="0" fontId="6" fillId="4" borderId="4" xfId="0" applyFont="1" applyFill="1" applyBorder="1" applyAlignment="1" applyProtection="1">
      <alignment horizontal="left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horizontal="righ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0" fontId="6" fillId="4" borderId="4" xfId="1" applyFont="1" applyFill="1" applyBorder="1" applyAlignment="1" applyProtection="1">
      <alignment vertical="center" wrapText="1"/>
    </xf>
    <xf numFmtId="0" fontId="15" fillId="0" borderId="4" xfId="1" applyFont="1" applyFill="1" applyBorder="1" applyAlignment="1" applyProtection="1">
      <alignment vertical="center" wrapText="1"/>
    </xf>
    <xf numFmtId="0" fontId="11" fillId="0" borderId="4" xfId="1" applyFont="1" applyBorder="1" applyAlignment="1" applyProtection="1">
      <alignment wrapText="1"/>
    </xf>
    <xf numFmtId="0" fontId="15" fillId="0" borderId="4" xfId="1" applyFont="1" applyBorder="1" applyAlignment="1" applyProtection="1">
      <alignment wrapText="1"/>
    </xf>
    <xf numFmtId="0" fontId="15" fillId="0" borderId="4" xfId="1" applyFont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10" fillId="0" borderId="0" xfId="1" applyFont="1" applyProtection="1"/>
    <xf numFmtId="0" fontId="11" fillId="0" borderId="0" xfId="1" applyFont="1" applyBorder="1" applyAlignment="1" applyProtection="1">
      <alignment horizontal="center"/>
    </xf>
    <xf numFmtId="0" fontId="10" fillId="0" borderId="0" xfId="1" applyAlignment="1" applyProtection="1">
      <alignment horizontal="center"/>
    </xf>
    <xf numFmtId="0" fontId="17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top" wrapText="1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4" fontId="3" fillId="0" borderId="10" xfId="0" applyNumberFormat="1" applyFont="1" applyFill="1" applyBorder="1" applyAlignment="1">
      <alignment horizontal="right" vertical="center"/>
    </xf>
    <xf numFmtId="164" fontId="3" fillId="0" borderId="11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horizontal="center" wrapText="1"/>
    </xf>
    <xf numFmtId="0" fontId="12" fillId="3" borderId="20" xfId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14" fillId="4" borderId="20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164" fontId="10" fillId="4" borderId="4" xfId="1" applyNumberFormat="1" applyFill="1" applyBorder="1" applyAlignment="1" applyProtection="1">
      <alignment vertical="center" wrapText="1"/>
    </xf>
    <xf numFmtId="164" fontId="10" fillId="0" borderId="4" xfId="1" applyNumberFormat="1" applyFill="1" applyBorder="1" applyAlignment="1" applyProtection="1">
      <alignment vertical="center" wrapText="1"/>
    </xf>
    <xf numFmtId="8" fontId="10" fillId="0" borderId="4" xfId="1" applyNumberFormat="1" applyFont="1" applyBorder="1" applyAlignment="1" applyProtection="1">
      <alignment wrapText="1"/>
    </xf>
    <xf numFmtId="164" fontId="10" fillId="0" borderId="4" xfId="1" applyNumberFormat="1" applyFont="1" applyBorder="1" applyAlignment="1" applyProtection="1">
      <alignment wrapText="1"/>
    </xf>
    <xf numFmtId="0" fontId="0" fillId="0" borderId="0" xfId="0" applyAlignment="1" applyProtection="1"/>
    <xf numFmtId="0" fontId="4" fillId="0" borderId="0" xfId="0" applyFont="1" applyAlignment="1" applyProtection="1">
      <alignment horizontal="left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Normal="100" zoomScaleSheetLayoutView="100" workbookViewId="0">
      <selection activeCell="D7" sqref="D7:G7"/>
    </sheetView>
  </sheetViews>
  <sheetFormatPr defaultColWidth="0" defaultRowHeight="15" zeroHeight="1" x14ac:dyDescent="0.25"/>
  <cols>
    <col min="1" max="2" width="3.7109375" customWidth="1"/>
    <col min="3" max="3" width="34.5703125" customWidth="1"/>
    <col min="4" max="4" width="27.42578125" customWidth="1"/>
    <col min="5" max="5" width="9.7109375" style="1" customWidth="1"/>
    <col min="6" max="6" width="6.7109375" style="3" customWidth="1"/>
    <col min="7" max="7" width="12.7109375" customWidth="1"/>
    <col min="8" max="8" width="9.140625" hidden="1" customWidth="1"/>
    <col min="9" max="16384" width="9.140625" hidden="1"/>
  </cols>
  <sheetData>
    <row r="1" spans="1:8" x14ac:dyDescent="0.25">
      <c r="A1" s="92" t="s">
        <v>80</v>
      </c>
      <c r="B1" s="92"/>
      <c r="C1" s="91"/>
      <c r="D1" s="91"/>
      <c r="E1" s="10"/>
      <c r="F1" s="44">
        <f ca="1">NOW()</f>
        <v>46191.367053240741</v>
      </c>
      <c r="G1" s="44"/>
      <c r="H1" s="11"/>
    </row>
    <row r="2" spans="1:8" ht="5.0999999999999996" customHeight="1" x14ac:dyDescent="0.25">
      <c r="A2" s="47"/>
      <c r="B2" s="47"/>
      <c r="C2" s="47"/>
      <c r="D2" s="47"/>
      <c r="E2" s="47"/>
      <c r="F2" s="47"/>
      <c r="G2" s="47"/>
      <c r="H2" s="11"/>
    </row>
    <row r="3" spans="1:8" ht="15" customHeight="1" x14ac:dyDescent="0.25">
      <c r="A3" s="45" t="s">
        <v>2</v>
      </c>
      <c r="B3" s="45"/>
      <c r="C3" s="45"/>
      <c r="D3" s="51"/>
      <c r="E3" s="52"/>
      <c r="F3" s="52"/>
      <c r="G3" s="53"/>
      <c r="H3" s="11"/>
    </row>
    <row r="4" spans="1:8" ht="5.0999999999999996" customHeight="1" x14ac:dyDescent="0.25">
      <c r="A4" s="46"/>
      <c r="B4" s="46"/>
      <c r="C4" s="46"/>
      <c r="D4" s="46"/>
      <c r="E4" s="46"/>
      <c r="F4" s="46"/>
      <c r="G4" s="46"/>
      <c r="H4" s="11"/>
    </row>
    <row r="5" spans="1:8" x14ac:dyDescent="0.25">
      <c r="A5" s="45" t="s">
        <v>76</v>
      </c>
      <c r="B5" s="45"/>
      <c r="C5" s="45"/>
      <c r="D5" s="48"/>
      <c r="E5" s="49"/>
      <c r="F5" s="49"/>
      <c r="G5" s="50"/>
      <c r="H5" s="11"/>
    </row>
    <row r="6" spans="1:8" ht="5.0999999999999996" customHeight="1" x14ac:dyDescent="0.25">
      <c r="A6" s="12"/>
      <c r="B6" s="12"/>
      <c r="C6" s="12"/>
      <c r="D6" s="13"/>
      <c r="E6" s="13"/>
      <c r="F6" s="13"/>
      <c r="G6" s="13"/>
      <c r="H6" s="11"/>
    </row>
    <row r="7" spans="1:8" ht="23.45" customHeight="1" x14ac:dyDescent="0.25">
      <c r="A7" s="40" t="s">
        <v>75</v>
      </c>
      <c r="B7" s="41"/>
      <c r="C7" s="42"/>
      <c r="D7" s="37" t="s">
        <v>72</v>
      </c>
      <c r="E7" s="38"/>
      <c r="F7" s="38"/>
      <c r="G7" s="39"/>
      <c r="H7" s="11"/>
    </row>
    <row r="8" spans="1:8" ht="15" customHeight="1" x14ac:dyDescent="0.25">
      <c r="A8" s="43" t="s">
        <v>73</v>
      </c>
      <c r="B8" s="43"/>
      <c r="C8" s="43"/>
      <c r="D8" s="14"/>
      <c r="E8" s="68" t="s">
        <v>70</v>
      </c>
      <c r="F8" s="68"/>
      <c r="G8" s="68"/>
      <c r="H8" s="68"/>
    </row>
    <row r="9" spans="1:8" ht="13.9" customHeight="1" x14ac:dyDescent="0.25">
      <c r="A9" s="43" t="s">
        <v>74</v>
      </c>
      <c r="B9" s="43"/>
      <c r="C9" s="43"/>
      <c r="D9" s="14"/>
      <c r="E9" s="68"/>
      <c r="F9" s="68"/>
      <c r="G9" s="68"/>
      <c r="H9" s="68"/>
    </row>
    <row r="10" spans="1:8" ht="13.9" customHeight="1" x14ac:dyDescent="0.25">
      <c r="A10" s="35"/>
      <c r="B10" s="35"/>
      <c r="C10" s="35"/>
      <c r="D10" s="14"/>
      <c r="E10" s="68" t="s">
        <v>81</v>
      </c>
      <c r="F10" s="68"/>
      <c r="G10" s="68"/>
      <c r="H10" s="36"/>
    </row>
    <row r="11" spans="1:8" ht="15" customHeight="1" x14ac:dyDescent="0.25">
      <c r="A11" s="74" t="s">
        <v>3</v>
      </c>
      <c r="B11" s="74"/>
      <c r="C11" s="74"/>
      <c r="D11" s="74"/>
      <c r="E11" s="74"/>
      <c r="F11" s="74"/>
      <c r="G11" s="74"/>
      <c r="H11" s="11"/>
    </row>
    <row r="12" spans="1:8" ht="30" customHeight="1" x14ac:dyDescent="0.25">
      <c r="A12" s="73" t="s">
        <v>71</v>
      </c>
      <c r="B12" s="73"/>
      <c r="C12" s="73"/>
      <c r="D12" s="73"/>
      <c r="E12" s="73"/>
      <c r="F12" s="73"/>
      <c r="G12" s="73"/>
      <c r="H12" s="11"/>
    </row>
    <row r="13" spans="1:8" ht="5.0999999999999996" customHeight="1" x14ac:dyDescent="0.25">
      <c r="A13" s="72"/>
      <c r="B13" s="72"/>
      <c r="C13" s="72"/>
      <c r="D13" s="72"/>
      <c r="E13" s="72"/>
      <c r="F13" s="72"/>
      <c r="G13" s="72"/>
      <c r="H13" s="11"/>
    </row>
    <row r="14" spans="1:8" ht="30" customHeight="1" x14ac:dyDescent="0.25">
      <c r="A14" s="40" t="s">
        <v>4</v>
      </c>
      <c r="B14" s="40"/>
      <c r="C14" s="40"/>
      <c r="D14" s="75" t="s">
        <v>8</v>
      </c>
      <c r="E14" s="76"/>
      <c r="F14" s="76"/>
      <c r="G14" s="77"/>
      <c r="H14" s="11"/>
    </row>
    <row r="15" spans="1:8" ht="5.0999999999999996" customHeight="1" x14ac:dyDescent="0.25">
      <c r="A15" s="15"/>
      <c r="B15" s="15"/>
      <c r="C15" s="16"/>
      <c r="D15" s="13"/>
      <c r="E15" s="13"/>
      <c r="F15" s="13"/>
      <c r="G15" s="13"/>
      <c r="H15" s="11"/>
    </row>
    <row r="16" spans="1:8" ht="30" customHeight="1" x14ac:dyDescent="0.25">
      <c r="A16" s="40" t="s">
        <v>5</v>
      </c>
      <c r="B16" s="40"/>
      <c r="C16" s="40"/>
      <c r="D16" s="69"/>
      <c r="E16" s="70"/>
      <c r="F16" s="70"/>
      <c r="G16" s="71"/>
      <c r="H16" s="11"/>
    </row>
    <row r="17" spans="1:8" ht="5.0999999999999996" customHeight="1" x14ac:dyDescent="0.25">
      <c r="A17" s="17"/>
      <c r="B17" s="17"/>
      <c r="C17" s="17"/>
      <c r="D17" s="11"/>
      <c r="E17" s="11"/>
      <c r="F17" s="18"/>
      <c r="G17" s="11"/>
      <c r="H17" s="11"/>
    </row>
    <row r="18" spans="1:8" ht="55.15" customHeight="1" x14ac:dyDescent="0.25">
      <c r="A18" s="40" t="s">
        <v>12</v>
      </c>
      <c r="B18" s="40"/>
      <c r="C18" s="40"/>
      <c r="D18" s="69"/>
      <c r="E18" s="70"/>
      <c r="F18" s="70"/>
      <c r="G18" s="71"/>
      <c r="H18" s="11"/>
    </row>
    <row r="19" spans="1:8" ht="5.0999999999999996" customHeight="1" thickBot="1" x14ac:dyDescent="0.3">
      <c r="A19" s="11"/>
      <c r="B19" s="11"/>
      <c r="C19" s="11"/>
      <c r="D19" s="11"/>
      <c r="E19" s="11"/>
      <c r="F19" s="18"/>
      <c r="G19" s="11"/>
      <c r="H19" s="11"/>
    </row>
    <row r="20" spans="1:8" ht="51.75" customHeight="1" x14ac:dyDescent="0.25">
      <c r="A20" s="4" t="s">
        <v>9</v>
      </c>
      <c r="B20" s="62" t="s">
        <v>0</v>
      </c>
      <c r="C20" s="63"/>
      <c r="D20" s="64"/>
      <c r="E20" s="9" t="s">
        <v>11</v>
      </c>
      <c r="F20" s="8" t="s">
        <v>1</v>
      </c>
      <c r="G20" s="7" t="s">
        <v>14</v>
      </c>
    </row>
    <row r="21" spans="1:8" ht="26.1" customHeight="1" x14ac:dyDescent="0.25">
      <c r="A21" s="19"/>
      <c r="B21" s="65" t="str">
        <f>IF(A21="","← Proszę podać kod produktu. Kody znajdziesz w arkuszu Asortyment",
IFERROR(
INDEX(Asortyment!B:B,MATCH(A21,Asortyment!A:A,0)),
"⚠ Nieprawidłowy kod"
))</f>
        <v>← Proszę podać kod produktu. Kody znajdziesz w arkuszu Asortyment</v>
      </c>
      <c r="C21" s="66"/>
      <c r="D21" s="67"/>
      <c r="E21" s="5">
        <f>IF(A21&gt;0,INDEX(Asortyment!$A$2:$D$149,MATCH(A21,Asortyment!$A$2:$A$160,),MATCH(E$20,Asortyment!$A$2:$D$2,)),0)</f>
        <v>0</v>
      </c>
      <c r="F21" s="6"/>
      <c r="G21" s="2">
        <f t="shared" ref="G21:G30" si="0">E21*F21</f>
        <v>0</v>
      </c>
    </row>
    <row r="22" spans="1:8" ht="26.1" customHeight="1" x14ac:dyDescent="0.25">
      <c r="A22" s="20"/>
      <c r="B22" s="65" t="str">
        <f>IF(A22="","← Proszę podać kod produktu. Kody znajdziesz w arkuszu Asortyment",
IFERROR(
INDEX(Asortyment!B:B,MATCH(A22,Asortyment!A:A,0)),
"⚠ Nieprawidłowy kod"
))</f>
        <v>← Proszę podać kod produktu. Kody znajdziesz w arkuszu Asortyment</v>
      </c>
      <c r="C22" s="66"/>
      <c r="D22" s="67"/>
      <c r="E22" s="5">
        <f>IF(A22&gt;0,INDEX(Asortyment!$A$2:$D$149,MATCH(A22,Asortyment!$A$2:$A$160,),MATCH(E$20,Asortyment!$A$2:$D$2,)),0)</f>
        <v>0</v>
      </c>
      <c r="F22" s="6"/>
      <c r="G22" s="2">
        <f t="shared" si="0"/>
        <v>0</v>
      </c>
    </row>
    <row r="23" spans="1:8" ht="26.1" customHeight="1" x14ac:dyDescent="0.25">
      <c r="A23" s="20"/>
      <c r="B23" s="65" t="str">
        <f>IF(A23="","← Proszę podać kod produktu. Kody znajdziesz w arkuszu Asortyment",
IFERROR(
INDEX(Asortyment!B:B,MATCH(A23,Asortyment!A:A,0)),
"⚠ Nieprawidłowy kod"
))</f>
        <v>← Proszę podać kod produktu. Kody znajdziesz w arkuszu Asortyment</v>
      </c>
      <c r="C23" s="66"/>
      <c r="D23" s="67"/>
      <c r="E23" s="5">
        <f>IF(A23&gt;0,INDEX(Asortyment!$A$2:$D$149,MATCH(A23,Asortyment!$A$2:$A$160,),MATCH(E$20,Asortyment!$A$2:$D$2,)),0)</f>
        <v>0</v>
      </c>
      <c r="F23" s="6"/>
      <c r="G23" s="2">
        <f t="shared" si="0"/>
        <v>0</v>
      </c>
    </row>
    <row r="24" spans="1:8" ht="26.1" customHeight="1" x14ac:dyDescent="0.25">
      <c r="A24" s="20"/>
      <c r="B24" s="65" t="str">
        <f>IF(A24="","← Proszę podać kod produktu. Kody znajdziesz w arkuszu Asortyment",
IFERROR(
INDEX(Asortyment!B:B,MATCH(A24,Asortyment!A:A,0)),
"⚠ Nieprawidłowy kod"
))</f>
        <v>← Proszę podać kod produktu. Kody znajdziesz w arkuszu Asortyment</v>
      </c>
      <c r="C24" s="66"/>
      <c r="D24" s="67"/>
      <c r="E24" s="5">
        <f>IF(A24&gt;0,INDEX(Asortyment!$A$2:$D$149,MATCH(A24,Asortyment!$A$2:$A$160,),MATCH(E$20,Asortyment!$A$2:$D$2,)),0)</f>
        <v>0</v>
      </c>
      <c r="F24" s="6"/>
      <c r="G24" s="2">
        <f t="shared" si="0"/>
        <v>0</v>
      </c>
    </row>
    <row r="25" spans="1:8" ht="26.1" customHeight="1" x14ac:dyDescent="0.25">
      <c r="A25" s="20"/>
      <c r="B25" s="65" t="str">
        <f>IF(A25="","← Proszę podać kod produktu. Kody znajdziesz w arkuszu Asortyment",
IFERROR(
INDEX(Asortyment!B:B,MATCH(A25,Asortyment!A:A,0)),
"⚠ Nieprawidłowy kod"
))</f>
        <v>← Proszę podać kod produktu. Kody znajdziesz w arkuszu Asortyment</v>
      </c>
      <c r="C25" s="66"/>
      <c r="D25" s="67"/>
      <c r="E25" s="5">
        <f>IF(A25&gt;0,INDEX(Asortyment!$A$2:$D$149,MATCH(A25,Asortyment!$A$2:$A$160,),MATCH(E$20,Asortyment!$A$2:$D$2,)),0)</f>
        <v>0</v>
      </c>
      <c r="F25" s="6"/>
      <c r="G25" s="2">
        <f t="shared" si="0"/>
        <v>0</v>
      </c>
    </row>
    <row r="26" spans="1:8" ht="26.1" customHeight="1" x14ac:dyDescent="0.25">
      <c r="A26" s="20"/>
      <c r="B26" s="65" t="str">
        <f>IF(A26="","← Proszę podać kod produktu. Kody znajdziesz w arkuszu Asortyment",
IFERROR(
INDEX(Asortyment!B:B,MATCH(A26,Asortyment!A:A,0)),
"⚠ Nieprawidłowy kod"
))</f>
        <v>← Proszę podać kod produktu. Kody znajdziesz w arkuszu Asortyment</v>
      </c>
      <c r="C26" s="66"/>
      <c r="D26" s="67"/>
      <c r="E26" s="5">
        <f>IF(A26&gt;0,INDEX(Asortyment!$A$2:$D$149,MATCH(A26,Asortyment!$A$2:$A$160,),MATCH(E$20,Asortyment!$A$2:$D$2,)),0)</f>
        <v>0</v>
      </c>
      <c r="F26" s="6"/>
      <c r="G26" s="2">
        <f t="shared" si="0"/>
        <v>0</v>
      </c>
    </row>
    <row r="27" spans="1:8" ht="26.1" customHeight="1" x14ac:dyDescent="0.25">
      <c r="A27" s="20"/>
      <c r="B27" s="65" t="str">
        <f>IF(A27="","← Proszę podać kod produktu. Kody znajdziesz w arkuszu Asortyment",
IFERROR(
INDEX(Asortyment!B:B,MATCH(A27,Asortyment!A:A,0)),
"⚠ Nieprawidłowy kod"
))</f>
        <v>← Proszę podać kod produktu. Kody znajdziesz w arkuszu Asortyment</v>
      </c>
      <c r="C27" s="66"/>
      <c r="D27" s="67"/>
      <c r="E27" s="5">
        <f>IF(A27&gt;0,INDEX(Asortyment!$A$2:$D$149,MATCH(A27,Asortyment!$A$2:$A$160,),MATCH(E$20,Asortyment!$A$2:$D$2,)),0)</f>
        <v>0</v>
      </c>
      <c r="F27" s="6"/>
      <c r="G27" s="2">
        <f t="shared" si="0"/>
        <v>0</v>
      </c>
    </row>
    <row r="28" spans="1:8" ht="26.1" customHeight="1" x14ac:dyDescent="0.25">
      <c r="A28" s="20"/>
      <c r="B28" s="65" t="str">
        <f>IF(A28="","← Proszę podać kod produktu. Kody znajdziesz w arkuszu Asortyment",
IFERROR(
INDEX(Asortyment!B:B,MATCH(A28,Asortyment!A:A,0)),
"⚠ Nieprawidłowy kod"
))</f>
        <v>← Proszę podać kod produktu. Kody znajdziesz w arkuszu Asortyment</v>
      </c>
      <c r="C28" s="66"/>
      <c r="D28" s="67"/>
      <c r="E28" s="5">
        <f>IF(A28&gt;0,INDEX(Asortyment!$A$2:$D$149,MATCH(A28,Asortyment!$A$2:$A$160,),MATCH(E$20,Asortyment!$A$2:$D$2,)),0)</f>
        <v>0</v>
      </c>
      <c r="F28" s="6"/>
      <c r="G28" s="2">
        <f t="shared" si="0"/>
        <v>0</v>
      </c>
    </row>
    <row r="29" spans="1:8" ht="26.1" customHeight="1" x14ac:dyDescent="0.25">
      <c r="A29" s="20"/>
      <c r="B29" s="65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66"/>
      <c r="D29" s="67"/>
      <c r="E29" s="5">
        <f>IF(A29&gt;0,INDEX(Asortyment!$A$2:$D$149,MATCH(A29,Asortyment!$A$2:$A$160,),MATCH(E$20,Asortyment!$A$2:$D$2,)),0)</f>
        <v>0</v>
      </c>
      <c r="F29" s="6"/>
      <c r="G29" s="2">
        <f t="shared" si="0"/>
        <v>0</v>
      </c>
    </row>
    <row r="30" spans="1:8" ht="26.1" customHeight="1" x14ac:dyDescent="0.25">
      <c r="A30" s="20"/>
      <c r="B30" s="65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66"/>
      <c r="D30" s="67"/>
      <c r="E30" s="5">
        <f>IF(A30&gt;0,INDEX(Asortyment!$A$2:$D$149,MATCH(A30,Asortyment!$A$2:$A$160,),MATCH(E$20,Asortyment!$A$2:$D$2,)),0)</f>
        <v>0</v>
      </c>
      <c r="F30" s="6"/>
      <c r="G30" s="2">
        <f t="shared" si="0"/>
        <v>0</v>
      </c>
    </row>
    <row r="31" spans="1:8" ht="26.1" customHeight="1" x14ac:dyDescent="0.25">
      <c r="A31" s="20"/>
      <c r="B31" s="65" t="str">
        <f>IF(A31="","← Proszę podać kod produktu. Kody znajdziesz w arkuszu Asortyment",
IFERROR(
INDEX(Asortyment!B:B,MATCH(A31,Asortyment!A:A,0)),
"⚠ Nieprawidłowy kod"
))</f>
        <v>← Proszę podać kod produktu. Kody znajdziesz w arkuszu Asortyment</v>
      </c>
      <c r="C31" s="66"/>
      <c r="D31" s="67"/>
      <c r="E31" s="5">
        <f>IF(A31&gt;0,INDEX(Asortyment!$A$2:$D$149,MATCH(A31,Asortyment!$A$2:$A$160,),MATCH(E$20,Asortyment!$A$2:$D$2,)),0)</f>
        <v>0</v>
      </c>
      <c r="F31" s="6"/>
      <c r="G31" s="2">
        <f t="shared" ref="G31" si="1">E31*F31</f>
        <v>0</v>
      </c>
    </row>
    <row r="32" spans="1:8" ht="20.100000000000001" customHeight="1" thickBot="1" x14ac:dyDescent="0.3">
      <c r="A32" s="59" t="s">
        <v>7</v>
      </c>
      <c r="B32" s="60"/>
      <c r="C32" s="60"/>
      <c r="D32" s="60"/>
      <c r="E32" s="61"/>
      <c r="F32" s="57">
        <f>SUM(G21:G31)</f>
        <v>0</v>
      </c>
      <c r="G32" s="58"/>
    </row>
    <row r="33" spans="2:7" x14ac:dyDescent="0.25"/>
    <row r="34" spans="2:7" ht="30" customHeight="1" x14ac:dyDescent="0.25">
      <c r="E34" s="56"/>
      <c r="F34" s="56"/>
      <c r="G34" s="56"/>
    </row>
    <row r="35" spans="2:7" x14ac:dyDescent="0.25">
      <c r="B35" s="54" t="s">
        <v>6</v>
      </c>
      <c r="C35" s="54"/>
      <c r="D35" s="55" t="s">
        <v>10</v>
      </c>
      <c r="E35" s="55"/>
      <c r="F35" s="55"/>
      <c r="G35" s="55"/>
    </row>
    <row r="36" spans="2:7" x14ac:dyDescent="0.25"/>
  </sheetData>
  <sheetProtection algorithmName="SHA-512" hashValue="brIT8a0bmmVf0v+ha/HPQKmg/415fdMijGqWiwK8QQ7y9lIA07tYJ95SbkcAzHqQvg/IJkfsrAH8ew0k876e3g==" saltValue="2/Zkezev+H5933Ts2zsaDQ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40">
    <mergeCell ref="A9:C9"/>
    <mergeCell ref="E8:H9"/>
    <mergeCell ref="A18:C18"/>
    <mergeCell ref="D18:G18"/>
    <mergeCell ref="A13:G13"/>
    <mergeCell ref="A12:G12"/>
    <mergeCell ref="A11:G11"/>
    <mergeCell ref="A14:C14"/>
    <mergeCell ref="A16:C16"/>
    <mergeCell ref="D16:G16"/>
    <mergeCell ref="D14:G14"/>
    <mergeCell ref="E10:G10"/>
    <mergeCell ref="B31:D31"/>
    <mergeCell ref="B30:D30"/>
    <mergeCell ref="B29:D29"/>
    <mergeCell ref="B28:D28"/>
    <mergeCell ref="B25:D25"/>
    <mergeCell ref="B26:D26"/>
    <mergeCell ref="B27:D27"/>
    <mergeCell ref="B20:D20"/>
    <mergeCell ref="B21:D21"/>
    <mergeCell ref="B22:D22"/>
    <mergeCell ref="B24:D24"/>
    <mergeCell ref="B23:D23"/>
    <mergeCell ref="B35:C35"/>
    <mergeCell ref="D35:G35"/>
    <mergeCell ref="E34:G34"/>
    <mergeCell ref="F32:G32"/>
    <mergeCell ref="A32:E32"/>
    <mergeCell ref="D7:G7"/>
    <mergeCell ref="A7:C7"/>
    <mergeCell ref="A8:C8"/>
    <mergeCell ref="F1:G1"/>
    <mergeCell ref="A5:C5"/>
    <mergeCell ref="A3:C3"/>
    <mergeCell ref="A4:G4"/>
    <mergeCell ref="A2:G2"/>
    <mergeCell ref="D5:G5"/>
    <mergeCell ref="D3:G3"/>
    <mergeCell ref="A1:B1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showRowColHeaders="0" zoomScaleNormal="100" workbookViewId="0">
      <pane ySplit="2" topLeftCell="A3" activePane="bottomLeft" state="frozen"/>
      <selection pane="bottomLeft" activeCell="A2" sqref="A2"/>
    </sheetView>
  </sheetViews>
  <sheetFormatPr defaultColWidth="0" defaultRowHeight="12.75" zeroHeight="1" x14ac:dyDescent="0.2"/>
  <cols>
    <col min="1" max="1" width="6.5703125" style="34" customWidth="1"/>
    <col min="2" max="2" width="67.5703125" style="21" customWidth="1"/>
    <col min="3" max="3" width="14.85546875" style="21" customWidth="1"/>
    <col min="4" max="4" width="9.42578125" style="21" customWidth="1"/>
    <col min="5" max="5" width="8.85546875" style="21" customWidth="1"/>
    <col min="6" max="16384" width="8.85546875" style="21" hidden="1"/>
  </cols>
  <sheetData>
    <row r="1" spans="1:4" ht="19.5" customHeight="1" x14ac:dyDescent="0.2">
      <c r="A1" s="79" t="s">
        <v>34</v>
      </c>
      <c r="B1" s="80"/>
      <c r="C1" s="80"/>
      <c r="D1" s="80"/>
    </row>
    <row r="2" spans="1:4" ht="40.5" customHeight="1" x14ac:dyDescent="0.2">
      <c r="A2" s="81" t="s">
        <v>9</v>
      </c>
      <c r="B2" s="82" t="s">
        <v>0</v>
      </c>
      <c r="C2" s="82" t="s">
        <v>13</v>
      </c>
      <c r="D2" s="78" t="s">
        <v>11</v>
      </c>
    </row>
    <row r="3" spans="1:4" ht="30" customHeight="1" x14ac:dyDescent="0.2">
      <c r="A3" s="83"/>
      <c r="B3" s="22" t="s">
        <v>77</v>
      </c>
      <c r="C3" s="23" t="s">
        <v>35</v>
      </c>
      <c r="D3" s="24">
        <v>39</v>
      </c>
    </row>
    <row r="4" spans="1:4" ht="30" customHeight="1" x14ac:dyDescent="0.2">
      <c r="A4" s="83">
        <v>2</v>
      </c>
      <c r="B4" s="22" t="s">
        <v>36</v>
      </c>
      <c r="C4" s="23" t="s">
        <v>37</v>
      </c>
      <c r="D4" s="24">
        <v>72</v>
      </c>
    </row>
    <row r="5" spans="1:4" ht="30" customHeight="1" x14ac:dyDescent="0.2">
      <c r="A5" s="83">
        <v>3</v>
      </c>
      <c r="B5" s="22" t="s">
        <v>39</v>
      </c>
      <c r="C5" s="23" t="s">
        <v>38</v>
      </c>
      <c r="D5" s="24">
        <v>127</v>
      </c>
    </row>
    <row r="6" spans="1:4" ht="30" customHeight="1" x14ac:dyDescent="0.2">
      <c r="A6" s="84">
        <v>4</v>
      </c>
      <c r="B6" s="25" t="s">
        <v>40</v>
      </c>
      <c r="C6" s="23" t="s">
        <v>41</v>
      </c>
      <c r="D6" s="24">
        <v>203</v>
      </c>
    </row>
    <row r="7" spans="1:4" ht="30" customHeight="1" x14ac:dyDescent="0.2">
      <c r="A7" s="84">
        <v>5</v>
      </c>
      <c r="B7" s="22" t="s">
        <v>61</v>
      </c>
      <c r="C7" s="23" t="s">
        <v>42</v>
      </c>
      <c r="D7" s="24">
        <v>45</v>
      </c>
    </row>
    <row r="8" spans="1:4" ht="30" customHeight="1" x14ac:dyDescent="0.2">
      <c r="A8" s="84">
        <v>6</v>
      </c>
      <c r="B8" s="22" t="s">
        <v>44</v>
      </c>
      <c r="C8" s="23" t="s">
        <v>43</v>
      </c>
      <c r="D8" s="24">
        <v>76</v>
      </c>
    </row>
    <row r="9" spans="1:4" ht="30" customHeight="1" x14ac:dyDescent="0.2">
      <c r="A9" s="84">
        <v>7</v>
      </c>
      <c r="B9" s="22" t="s">
        <v>45</v>
      </c>
      <c r="C9" s="23" t="s">
        <v>62</v>
      </c>
      <c r="D9" s="24">
        <v>86</v>
      </c>
    </row>
    <row r="10" spans="1:4" ht="30" customHeight="1" x14ac:dyDescent="0.2">
      <c r="A10" s="84">
        <v>8</v>
      </c>
      <c r="B10" s="22" t="s">
        <v>63</v>
      </c>
      <c r="C10" s="23" t="s">
        <v>46</v>
      </c>
      <c r="D10" s="24">
        <v>42</v>
      </c>
    </row>
    <row r="11" spans="1:4" ht="30" customHeight="1" x14ac:dyDescent="0.2">
      <c r="A11" s="84">
        <v>9</v>
      </c>
      <c r="B11" s="22" t="s">
        <v>47</v>
      </c>
      <c r="C11" s="23" t="s">
        <v>48</v>
      </c>
      <c r="D11" s="24">
        <v>46</v>
      </c>
    </row>
    <row r="12" spans="1:4" ht="30" customHeight="1" x14ac:dyDescent="0.2">
      <c r="A12" s="84">
        <v>10</v>
      </c>
      <c r="B12" s="22" t="s">
        <v>64</v>
      </c>
      <c r="C12" s="23" t="s">
        <v>49</v>
      </c>
      <c r="D12" s="24">
        <v>32</v>
      </c>
    </row>
    <row r="13" spans="1:4" ht="30" customHeight="1" x14ac:dyDescent="0.2">
      <c r="A13" s="84">
        <v>11</v>
      </c>
      <c r="B13" s="22" t="s">
        <v>52</v>
      </c>
      <c r="C13" s="23" t="s">
        <v>50</v>
      </c>
      <c r="D13" s="24">
        <v>19</v>
      </c>
    </row>
    <row r="14" spans="1:4" ht="30" customHeight="1" x14ac:dyDescent="0.2">
      <c r="A14" s="85">
        <v>12</v>
      </c>
      <c r="B14" s="22" t="s">
        <v>53</v>
      </c>
      <c r="C14" s="23" t="s">
        <v>51</v>
      </c>
      <c r="D14" s="24">
        <v>84</v>
      </c>
    </row>
    <row r="15" spans="1:4" ht="15" x14ac:dyDescent="0.2">
      <c r="A15" s="86">
        <v>13</v>
      </c>
      <c r="B15" s="26" t="s">
        <v>54</v>
      </c>
      <c r="C15" s="23" t="s">
        <v>55</v>
      </c>
      <c r="D15" s="87">
        <v>41</v>
      </c>
    </row>
    <row r="16" spans="1:4" ht="15" x14ac:dyDescent="0.2">
      <c r="A16" s="86">
        <v>14</v>
      </c>
      <c r="B16" s="26" t="s">
        <v>57</v>
      </c>
      <c r="C16" s="23" t="s">
        <v>56</v>
      </c>
      <c r="D16" s="87">
        <v>46</v>
      </c>
    </row>
    <row r="17" spans="1:4" ht="15" x14ac:dyDescent="0.2">
      <c r="A17" s="86">
        <v>15</v>
      </c>
      <c r="B17" s="26" t="s">
        <v>65</v>
      </c>
      <c r="C17" s="23" t="s">
        <v>58</v>
      </c>
      <c r="D17" s="87">
        <v>12</v>
      </c>
    </row>
    <row r="18" spans="1:4" ht="24" customHeight="1" x14ac:dyDescent="0.2">
      <c r="A18" s="86">
        <v>16</v>
      </c>
      <c r="B18" s="26" t="s">
        <v>60</v>
      </c>
      <c r="C18" s="23" t="s">
        <v>59</v>
      </c>
      <c r="D18" s="87">
        <v>63</v>
      </c>
    </row>
    <row r="19" spans="1:4" ht="43.5" customHeight="1" x14ac:dyDescent="0.2">
      <c r="A19" s="86"/>
      <c r="B19" s="26" t="s">
        <v>78</v>
      </c>
      <c r="C19" s="23" t="s">
        <v>15</v>
      </c>
      <c r="D19" s="87">
        <v>141</v>
      </c>
    </row>
    <row r="20" spans="1:4" ht="24" customHeight="1" x14ac:dyDescent="0.2">
      <c r="A20" s="86">
        <v>18</v>
      </c>
      <c r="B20" s="27" t="s">
        <v>19</v>
      </c>
      <c r="C20" s="23" t="s">
        <v>16</v>
      </c>
      <c r="D20" s="88">
        <v>317</v>
      </c>
    </row>
    <row r="21" spans="1:4" ht="42.75" customHeight="1" x14ac:dyDescent="0.2">
      <c r="A21" s="86"/>
      <c r="B21" s="27" t="s">
        <v>79</v>
      </c>
      <c r="C21" s="23" t="s">
        <v>20</v>
      </c>
      <c r="D21" s="88">
        <v>511</v>
      </c>
    </row>
    <row r="22" spans="1:4" ht="24" customHeight="1" x14ac:dyDescent="0.2">
      <c r="A22" s="86">
        <v>20</v>
      </c>
      <c r="B22" s="28" t="s">
        <v>21</v>
      </c>
      <c r="C22" s="23" t="s">
        <v>66</v>
      </c>
      <c r="D22" s="89">
        <v>159</v>
      </c>
    </row>
    <row r="23" spans="1:4" ht="24" customHeight="1" x14ac:dyDescent="0.2">
      <c r="A23" s="86">
        <v>21</v>
      </c>
      <c r="B23" s="29" t="s">
        <v>22</v>
      </c>
      <c r="C23" s="23" t="s">
        <v>17</v>
      </c>
      <c r="D23" s="89">
        <v>274</v>
      </c>
    </row>
    <row r="24" spans="1:4" ht="24" customHeight="1" x14ac:dyDescent="0.2">
      <c r="A24" s="86">
        <v>22</v>
      </c>
      <c r="B24" s="29" t="s">
        <v>23</v>
      </c>
      <c r="C24" s="23" t="s">
        <v>18</v>
      </c>
      <c r="D24" s="90">
        <v>485</v>
      </c>
    </row>
    <row r="25" spans="1:4" ht="25.5" x14ac:dyDescent="0.2">
      <c r="A25" s="86">
        <v>23</v>
      </c>
      <c r="B25" s="29" t="s">
        <v>67</v>
      </c>
      <c r="C25" s="23" t="s">
        <v>25</v>
      </c>
      <c r="D25" s="89">
        <v>180</v>
      </c>
    </row>
    <row r="26" spans="1:4" ht="25.5" x14ac:dyDescent="0.2">
      <c r="A26" s="86">
        <v>24</v>
      </c>
      <c r="B26" s="29" t="s">
        <v>24</v>
      </c>
      <c r="C26" s="23" t="s">
        <v>25</v>
      </c>
      <c r="D26" s="89">
        <v>180</v>
      </c>
    </row>
    <row r="27" spans="1:4" ht="25.5" x14ac:dyDescent="0.2">
      <c r="A27" s="86">
        <v>25</v>
      </c>
      <c r="B27" s="29" t="s">
        <v>68</v>
      </c>
      <c r="C27" s="23" t="s">
        <v>26</v>
      </c>
      <c r="D27" s="89">
        <v>298</v>
      </c>
    </row>
    <row r="28" spans="1:4" ht="25.5" x14ac:dyDescent="0.2">
      <c r="A28" s="86">
        <v>26</v>
      </c>
      <c r="B28" s="29" t="s">
        <v>69</v>
      </c>
      <c r="C28" s="23" t="s">
        <v>27</v>
      </c>
      <c r="D28" s="89">
        <v>548</v>
      </c>
    </row>
    <row r="29" spans="1:4" ht="25.5" x14ac:dyDescent="0.2">
      <c r="A29" s="86">
        <v>27</v>
      </c>
      <c r="B29" s="30" t="s">
        <v>28</v>
      </c>
      <c r="C29" s="23" t="s">
        <v>29</v>
      </c>
      <c r="D29" s="89">
        <v>264</v>
      </c>
    </row>
    <row r="30" spans="1:4" ht="25.5" x14ac:dyDescent="0.2">
      <c r="A30" s="86">
        <v>28</v>
      </c>
      <c r="B30" s="29" t="s">
        <v>30</v>
      </c>
      <c r="C30" s="23" t="s">
        <v>31</v>
      </c>
      <c r="D30" s="89">
        <v>341</v>
      </c>
    </row>
    <row r="31" spans="1:4" ht="25.5" x14ac:dyDescent="0.2">
      <c r="A31" s="86">
        <v>29</v>
      </c>
      <c r="B31" s="29" t="s">
        <v>32</v>
      </c>
      <c r="C31" s="23" t="s">
        <v>33</v>
      </c>
      <c r="D31" s="89">
        <v>559</v>
      </c>
    </row>
    <row r="32" spans="1:4" ht="15" x14ac:dyDescent="0.2">
      <c r="A32" s="31"/>
      <c r="B32" s="32"/>
    </row>
    <row r="33" spans="1:1" ht="15" hidden="1" x14ac:dyDescent="0.2">
      <c r="A33" s="31"/>
    </row>
    <row r="34" spans="1:1" ht="15" hidden="1" x14ac:dyDescent="0.2">
      <c r="A34" s="31"/>
    </row>
    <row r="35" spans="1:1" ht="15" hidden="1" x14ac:dyDescent="0.2">
      <c r="A35" s="31"/>
    </row>
    <row r="36" spans="1:1" ht="15" hidden="1" x14ac:dyDescent="0.25">
      <c r="A36" s="33"/>
    </row>
    <row r="37" spans="1:1" ht="15" hidden="1" x14ac:dyDescent="0.25">
      <c r="A37" s="33"/>
    </row>
    <row r="38" spans="1:1" ht="15" hidden="1" x14ac:dyDescent="0.25">
      <c r="A38" s="33"/>
    </row>
    <row r="39" spans="1:1" ht="15" hidden="1" x14ac:dyDescent="0.25">
      <c r="A39" s="33"/>
    </row>
    <row r="40" spans="1:1" ht="15" hidden="1" x14ac:dyDescent="0.25">
      <c r="A40" s="33"/>
    </row>
    <row r="41" spans="1:1" ht="15" hidden="1" x14ac:dyDescent="0.25">
      <c r="A41" s="33"/>
    </row>
  </sheetData>
  <sheetProtection algorithmName="SHA-512" hashValue="V+6KAFdrJWpQf4wf/0ICdCZKNo+TB7XlV32a96zd2671THPv96UQeTs1XHXfyzvfT643HFQWsii/VUJZxQGDdg==" saltValue="uy760H89NDqZeYBWTndM3A==" spinCount="100000" sheet="1" objects="1" scenarios="1" select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1:D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akcesoria komput.</vt:lpstr>
      <vt:lpstr>Asortyment</vt:lpstr>
      <vt:lpstr>'Zamówienie - akcesoria komput.'!Obszar_wydruku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2026-06-18T06:49:02Z</dcterms:modified>
</cp:coreProperties>
</file>